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公営企業\H30\310116【129火〆切】公営企業に係る経営比較分析表（平成29年度決算）の分析等について（その１）\県提出\修正後\"/>
    </mc:Choice>
  </mc:AlternateContent>
  <workbookProtection workbookAlgorithmName="SHA-512" workbookHashValue="OA7/zRb5m4oYSSu0XP7AIjM6TMqvZbko+nxvyJ/SGBRjVeAzuWXzobXyjkfrSgtQj68Wz8Eq2qyPZHTRpXlgdg==" workbookSaltValue="RDSIuHVo1KgpEnKorWHpLA=="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<sst xmlns="http://schemas.openxmlformats.org/spreadsheetml/2006/main" count="240" uniqueCount="126">
  <si>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</si>
  <si>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</si>
  <si>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</si>
  <si>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</si>
  <si>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</si>
  <si>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</si>
  <si>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</si>
  <si>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</si>
  <si>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</si>
  <si>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</si>
  <si>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</si>
  <si>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</si>
  <si>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</si>
  <si>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</si>
  <si>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</si>
  <si>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</si>
  <si>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</si>
  <si>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</si>
  <si>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</si>
  <si>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</si>
  <si>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</si>
  <si>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</si>
  <si>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</si>
  <si>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</si>
  <si>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</si>
  <si>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</si>
  <si>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</si>
  <si>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</si>
  <si>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</si>
  <si>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</si>
  <si>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</si>
  <si>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</si>
  <si>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</si>
  <si>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</si>
  <si>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</si>
  <si>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</si>
  <si>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</si>
  <si>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</si>
  <si>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</si>
  <si>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</si>
  <si>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</si>
  <si>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</si>
  <si>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</si>
  <si>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</si>
  <si>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</si>
  <si>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</si>
  <si>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</si>
  <si>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</si>
  <si>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</si>
  <si>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</si>
  <si>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</si>
  <si>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</si>
  <si>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</si>
  <si>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</si>
  <si>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</si>
  <si>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</si>
  <si>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</si>
  <si>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</si>
  <si>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</si>
  <si>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</si>
  <si>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</si>
  <si>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</si>
  <si>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</si>
  <si>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</si>
  <si>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</si>
  <si>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</si>
  <si>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</si>
  <si>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</si>
  <si>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</si>
  <si>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</si>
  <si>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</si>
  <si>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</si>
  <si>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</si>
  <si>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</si>
  <si>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</si>
  <si>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</si>
  <si>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</si>
  <si>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</si>
  <si>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</si>
  <si>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</si>
  <si>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</si>
  <si>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</si>
  <si>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</si>
  <si>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</si>
  <si>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</si>
  <si>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</si>
  <si>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</si>
  <si>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</si>
  <si>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</si>
  <si>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</si>
  <si>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</si>
  <si>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</si>
  <si>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</si>
  <si>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</si>
  <si>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</si>
  <si>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</si>
  <si>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</si>
  <si>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</si>
  <si>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</si>
  <si>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</si>
  <si>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</si>
  <si>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</si>
  <si>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</si>
  <si>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</si>
  <si>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</si>
  <si>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</si>
  <si>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</si>
  <si>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</si>
  <si>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</si>
  <si>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</si>
  <si>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</si>
  <si>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</si>
  <si>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</si>
  <si>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</si>
  <si>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</si>
  <si>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</si>
  <si>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</si>
  <si>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</si>
  <si>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</si>
  <si>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</si>
  <si>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</si>
  <si>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</si>
  <si>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</si>
  <si>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平成２９年度のストックマネジメント計画策定により、平成３１年度より計画的に管渠の更新・改築を実施予定であり、ポンプ場・浄化センターについても更新・改築により、改善が見込まれる。</t>
    <rPh sb="1" eb="3">
      <t>カンキョ</t>
    </rPh>
    <rPh sb="3" eb="5">
      <t>カイゼン</t>
    </rPh>
    <rPh sb="5" eb="6">
      <t>リツ</t>
    </rPh>
    <rPh sb="12" eb="14">
      <t>ヘイセイ</t>
    </rPh>
    <rPh sb="16" eb="18">
      <t>ネンド</t>
    </rPh>
    <rPh sb="29" eb="31">
      <t>ケイカク</t>
    </rPh>
    <rPh sb="31" eb="33">
      <t>サクテイ</t>
    </rPh>
    <rPh sb="37" eb="39">
      <t>ヘイセイ</t>
    </rPh>
    <rPh sb="41" eb="43">
      <t>ネンド</t>
    </rPh>
    <rPh sb="45" eb="48">
      <t>ケイカクテキ</t>
    </rPh>
    <rPh sb="49" eb="51">
      <t>カンキョ</t>
    </rPh>
    <rPh sb="52" eb="54">
      <t>コウシン</t>
    </rPh>
    <rPh sb="55" eb="57">
      <t>カイチク</t>
    </rPh>
    <rPh sb="58" eb="60">
      <t>ジッシ</t>
    </rPh>
    <rPh sb="60" eb="62">
      <t>ヨテイ</t>
    </rPh>
    <rPh sb="69" eb="70">
      <t>ジョウ</t>
    </rPh>
    <rPh sb="71" eb="73">
      <t>ジョウカ</t>
    </rPh>
    <rPh sb="82" eb="84">
      <t>コウシン</t>
    </rPh>
    <rPh sb="85" eb="87">
      <t>カイチク</t>
    </rPh>
    <rPh sb="91" eb="93">
      <t>カイゼン</t>
    </rPh>
    <rPh sb="94" eb="96">
      <t>ミコ</t>
    </rPh>
    <phoneticPr fontId="4"/>
  </si>
  <si>
    <t>　収益的収支比率は、低下傾向にあり、労務単価の上昇による委託料の上昇が主な要因である。
  企業債残高対事業規模比率は、企業債残高が減少しており、今後のポンプ場等各施設の再構築にかかる投資額も平準化を図っていくことで、減少傾向が続くと考える。
  経費回収率及び汚水処理原価については、元金償還金の減少が要因で僅かに改善した。
　施設利用率については、５０％台にて推移し、人口減少による使用水量の減少が要因である。水洗化率についても微増傾向である。　　　　　　　　　　　　　　　　　　　　　　　　　　　　　　</t>
    <rPh sb="1" eb="4">
      <t>シュウエキテキ</t>
    </rPh>
    <rPh sb="4" eb="6">
      <t>シュウシ</t>
    </rPh>
    <rPh sb="6" eb="8">
      <t>ヒリツ</t>
    </rPh>
    <rPh sb="10" eb="12">
      <t>テイカ</t>
    </rPh>
    <rPh sb="12" eb="14">
      <t>ケイコウ</t>
    </rPh>
    <rPh sb="18" eb="20">
      <t>ロウム</t>
    </rPh>
    <rPh sb="20" eb="22">
      <t>タンカ</t>
    </rPh>
    <rPh sb="23" eb="25">
      <t>ジョウショウ</t>
    </rPh>
    <rPh sb="28" eb="31">
      <t>イタクリョウ</t>
    </rPh>
    <rPh sb="35" eb="36">
      <t>オモ</t>
    </rPh>
    <rPh sb="37" eb="39">
      <t>ヨウイン</t>
    </rPh>
    <rPh sb="46" eb="48">
      <t>キギョウ</t>
    </rPh>
    <rPh sb="48" eb="49">
      <t>サイ</t>
    </rPh>
    <rPh sb="49" eb="51">
      <t>ザンダカ</t>
    </rPh>
    <rPh sb="51" eb="52">
      <t>タイ</t>
    </rPh>
    <rPh sb="52" eb="54">
      <t>ジギョウ</t>
    </rPh>
    <rPh sb="54" eb="56">
      <t>キボ</t>
    </rPh>
    <rPh sb="56" eb="58">
      <t>ヒリツ</t>
    </rPh>
    <rPh sb="60" eb="62">
      <t>キギョウ</t>
    </rPh>
    <rPh sb="62" eb="63">
      <t>サイ</t>
    </rPh>
    <rPh sb="63" eb="65">
      <t>ザンダカ</t>
    </rPh>
    <rPh sb="66" eb="68">
      <t>ゲンショウ</t>
    </rPh>
    <rPh sb="73" eb="75">
      <t>コンゴ</t>
    </rPh>
    <rPh sb="79" eb="80">
      <t>ジョウ</t>
    </rPh>
    <rPh sb="80" eb="81">
      <t>トウ</t>
    </rPh>
    <rPh sb="81" eb="84">
      <t>カクシセツ</t>
    </rPh>
    <rPh sb="85" eb="88">
      <t>サイコウチク</t>
    </rPh>
    <rPh sb="92" eb="94">
      <t>トウシ</t>
    </rPh>
    <rPh sb="94" eb="95">
      <t>ガク</t>
    </rPh>
    <rPh sb="96" eb="99">
      <t>ヘイジュンカ</t>
    </rPh>
    <rPh sb="100" eb="101">
      <t>ハカ</t>
    </rPh>
    <rPh sb="109" eb="111">
      <t>ゲンショウ</t>
    </rPh>
    <rPh sb="111" eb="113">
      <t>ケイコウ</t>
    </rPh>
    <rPh sb="114" eb="115">
      <t>ツヅ</t>
    </rPh>
    <rPh sb="117" eb="118">
      <t>カンガ</t>
    </rPh>
    <rPh sb="124" eb="126">
      <t>ケイヒ</t>
    </rPh>
    <rPh sb="126" eb="128">
      <t>カイシュウ</t>
    </rPh>
    <rPh sb="128" eb="129">
      <t>リツ</t>
    </rPh>
    <rPh sb="129" eb="130">
      <t>オヨ</t>
    </rPh>
    <rPh sb="131" eb="133">
      <t>オスイ</t>
    </rPh>
    <rPh sb="133" eb="135">
      <t>ショリ</t>
    </rPh>
    <rPh sb="135" eb="137">
      <t>ゲンカ</t>
    </rPh>
    <rPh sb="143" eb="145">
      <t>ガンキン</t>
    </rPh>
    <rPh sb="145" eb="147">
      <t>ショウカン</t>
    </rPh>
    <rPh sb="147" eb="148">
      <t>キン</t>
    </rPh>
    <rPh sb="149" eb="151">
      <t>ゲンショウ</t>
    </rPh>
    <rPh sb="152" eb="154">
      <t>ヨウイン</t>
    </rPh>
    <rPh sb="155" eb="156">
      <t>ワズ</t>
    </rPh>
    <rPh sb="158" eb="160">
      <t>カイゼン</t>
    </rPh>
    <rPh sb="165" eb="167">
      <t>シセツ</t>
    </rPh>
    <rPh sb="167" eb="169">
      <t>リヨウ</t>
    </rPh>
    <rPh sb="169" eb="170">
      <t>リツ</t>
    </rPh>
    <rPh sb="179" eb="180">
      <t>ダイ</t>
    </rPh>
    <rPh sb="182" eb="184">
      <t>スイイ</t>
    </rPh>
    <rPh sb="186" eb="188">
      <t>ジンコウ</t>
    </rPh>
    <rPh sb="188" eb="190">
      <t>ゲンショウ</t>
    </rPh>
    <rPh sb="193" eb="195">
      <t>シヨウ</t>
    </rPh>
    <rPh sb="195" eb="197">
      <t>スイリョウ</t>
    </rPh>
    <rPh sb="198" eb="200">
      <t>ゲンショウ</t>
    </rPh>
    <rPh sb="201" eb="203">
      <t>ヨウイン</t>
    </rPh>
    <rPh sb="207" eb="210">
      <t>スイセンカ</t>
    </rPh>
    <rPh sb="210" eb="211">
      <t>リツ</t>
    </rPh>
    <rPh sb="216" eb="218">
      <t>ビゾウ</t>
    </rPh>
    <rPh sb="218" eb="220">
      <t>ケイコウ</t>
    </rPh>
    <phoneticPr fontId="4"/>
  </si>
  <si>
    <t>　経営の健全性については、厳しい状況が続いている。その要因としては、整備の遅れや接続率の伸び悩みがある。接続の促進を図り、維持管理費の削減に努めることが必要である。
　今後は、ポンプ場や処理場の再構築を図る上で高額な投資が見込まれる。投資額の平準化を図れる計画を策定する。経営分析を検証した結果を基に、経営戦略を策定予定である。</t>
    <rPh sb="1" eb="3">
      <t>ケイエイ</t>
    </rPh>
    <rPh sb="4" eb="7">
      <t>ケンゼンセイ</t>
    </rPh>
    <rPh sb="13" eb="14">
      <t>キビ</t>
    </rPh>
    <rPh sb="16" eb="18">
      <t>ジョウキョウ</t>
    </rPh>
    <rPh sb="19" eb="20">
      <t>ツヅ</t>
    </rPh>
    <rPh sb="27" eb="29">
      <t>ヨウイン</t>
    </rPh>
    <rPh sb="34" eb="36">
      <t>セイビ</t>
    </rPh>
    <rPh sb="37" eb="38">
      <t>オク</t>
    </rPh>
    <rPh sb="40" eb="42">
      <t>セツゾク</t>
    </rPh>
    <rPh sb="42" eb="43">
      <t>リツ</t>
    </rPh>
    <rPh sb="44" eb="45">
      <t>ノ</t>
    </rPh>
    <rPh sb="46" eb="47">
      <t>ナヤ</t>
    </rPh>
    <rPh sb="52" eb="54">
      <t>セツゾク</t>
    </rPh>
    <rPh sb="55" eb="57">
      <t>ソクシン</t>
    </rPh>
    <rPh sb="58" eb="59">
      <t>ハカ</t>
    </rPh>
    <rPh sb="61" eb="63">
      <t>イジ</t>
    </rPh>
    <rPh sb="63" eb="66">
      <t>カンリヒ</t>
    </rPh>
    <rPh sb="67" eb="69">
      <t>サクゲン</t>
    </rPh>
    <rPh sb="70" eb="71">
      <t>ツト</t>
    </rPh>
    <rPh sb="76" eb="78">
      <t>ヒツヨウ</t>
    </rPh>
    <rPh sb="91" eb="92">
      <t>ジョウ</t>
    </rPh>
    <rPh sb="93" eb="96">
      <t>ショリジョウ</t>
    </rPh>
    <rPh sb="97" eb="100">
      <t>サイコウチク</t>
    </rPh>
    <rPh sb="101" eb="102">
      <t>ハカ</t>
    </rPh>
    <rPh sb="103" eb="104">
      <t>ウエ</t>
    </rPh>
    <rPh sb="105" eb="107">
      <t>コウガク</t>
    </rPh>
    <rPh sb="108" eb="110">
      <t>トウシ</t>
    </rPh>
    <rPh sb="111" eb="113">
      <t>ミコ</t>
    </rPh>
    <rPh sb="117" eb="119">
      <t>トウシ</t>
    </rPh>
    <rPh sb="119" eb="120">
      <t>ガク</t>
    </rPh>
    <rPh sb="121" eb="124">
      <t>ヘイジュンカ</t>
    </rPh>
    <rPh sb="125" eb="126">
      <t>ハカ</t>
    </rPh>
    <rPh sb="128" eb="130">
      <t>ケイカク</t>
    </rPh>
    <rPh sb="131" eb="133">
      <t>サクテイ</t>
    </rPh>
    <rPh sb="136" eb="138">
      <t>ケイエイ</t>
    </rPh>
    <rPh sb="138" eb="140">
      <t>ブンセキ</t>
    </rPh>
    <rPh sb="141" eb="143">
      <t>ケンショウ</t>
    </rPh>
    <rPh sb="145" eb="147">
      <t>ケッカ</t>
    </rPh>
    <rPh sb="148" eb="149">
      <t>モト</t>
    </rPh>
    <rPh sb="156" eb="158">
      <t>サクテイ</t>
    </rPh>
    <rPh sb="158" eb="16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</si>
</sst>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C2-49E2-89ED-DC9C3D59AD0A}"/>
            </c:ext>
          </c:extLst>
        </c:ser>
        <c:dLbls>
          <c:showLegendKey val="0"/>
          <c:showVal val="0"/>
          <c:showCatName val="0"/>
          <c:showSerName val="0"/>
          <c:showPercent val="0"/>
          <c:showBubbleSize val="0"/>
        </c:dLbls>
        <c:gapWidth val="150"/>
        <c:axId val="428498232"/>
        <c:axId val="42850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01C2-49E2-89ED-DC9C3D59AD0A}"/>
            </c:ext>
          </c:extLst>
        </c:ser>
        <c:dLbls>
          <c:showLegendKey val="0"/>
          <c:showVal val="0"/>
          <c:showCatName val="0"/>
          <c:showSerName val="0"/>
          <c:showPercent val="0"/>
          <c:showBubbleSize val="0"/>
        </c:dLbls>
        <c:marker val="1"/>
        <c:smooth val="0"/>
        <c:axId val="428498232"/>
        <c:axId val="428501368"/>
      </c:lineChart>
      <c:dateAx>
        <c:axId val="428498232"/>
        <c:scaling>
          <c:orientation val="minMax"/>
        </c:scaling>
        <c:delete val="1"/>
        <c:axPos val="b"/>
        <c:numFmt formatCode="ge" sourceLinked="1"/>
        <c:majorTickMark val="none"/>
        <c:minorTickMark val="none"/>
        <c:tickLblPos val="none"/>
        <c:crossAx val="428501368"/>
        <c:crosses val="autoZero"/>
        <c:auto val="1"/>
        <c:lblOffset val="100"/>
        <c:baseTimeUnit val="years"/>
      </c:dateAx>
      <c:valAx>
        <c:axId val="42850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9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54.64</c:v>
                </c:pt>
                <c:pt idx="1">
                  <c:v>51.91</c:v>
                </c:pt>
                <c:pt idx="2">
                  <c:v>57.68</c:v>
                </c:pt>
                <c:pt idx="3">
                  <c:v>51.87</c:v>
                </c:pt>
                <c:pt idx="4">
                  <c:v>50.79</c:v>
                </c:pt>
              </c:numCache>
            </c:numRef>
          </c:val>
          <c:extLst xmlns:c16r2="http://schemas.microsoft.com/office/drawing/2015/06/chart">
            <c:ext xmlns:c16="http://schemas.microsoft.com/office/drawing/2014/chart" uri="{C3380CC4-5D6E-409C-BE32-E72D297353CC}">
              <c16:uniqueId val="{00000000-DDB8-4717-B69B-356AED784880}"/>
            </c:ext>
          </c:extLst>
        </c:ser>
        <c:dLbls>
          <c:showLegendKey val="0"/>
          <c:showVal val="0"/>
          <c:showCatName val="0"/>
          <c:showSerName val="0"/>
          <c:showPercent val="0"/>
          <c:showBubbleSize val="0"/>
        </c:dLbls>
        <c:gapWidth val="150"/>
        <c:axId val="428503720"/>
        <c:axId val="42850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DDB8-4717-B69B-356AED784880}"/>
            </c:ext>
          </c:extLst>
        </c:ser>
        <c:dLbls>
          <c:showLegendKey val="0"/>
          <c:showVal val="0"/>
          <c:showCatName val="0"/>
          <c:showSerName val="0"/>
          <c:showPercent val="0"/>
          <c:showBubbleSize val="0"/>
        </c:dLbls>
        <c:marker val="1"/>
        <c:smooth val="0"/>
        <c:axId val="428503720"/>
        <c:axId val="428505288"/>
      </c:lineChart>
      <c:dateAx>
        <c:axId val="428503720"/>
        <c:scaling>
          <c:orientation val="minMax"/>
        </c:scaling>
        <c:delete val="1"/>
        <c:axPos val="b"/>
        <c:numFmt formatCode="ge" sourceLinked="1"/>
        <c:majorTickMark val="none"/>
        <c:minorTickMark val="none"/>
        <c:tickLblPos val="none"/>
        <c:crossAx val="428505288"/>
        <c:crosses val="autoZero"/>
        <c:auto val="1"/>
        <c:lblOffset val="100"/>
        <c:baseTimeUnit val="years"/>
      </c:dateAx>
      <c:valAx>
        <c:axId val="4285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0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83.06</c:v>
                </c:pt>
                <c:pt idx="1">
                  <c:v>83.15</c:v>
                </c:pt>
                <c:pt idx="2">
                  <c:v>84.5</c:v>
                </c:pt>
                <c:pt idx="3">
                  <c:v>84.6</c:v>
                </c:pt>
                <c:pt idx="4">
                  <c:v>84.95</c:v>
                </c:pt>
              </c:numCache>
            </c:numRef>
          </c:val>
          <c:extLst xmlns:c16r2="http://schemas.microsoft.com/office/drawing/2015/06/chart">
            <c:ext xmlns:c16="http://schemas.microsoft.com/office/drawing/2014/chart" uri="{C3380CC4-5D6E-409C-BE32-E72D297353CC}">
              <c16:uniqueId val="{00000000-83B5-465E-81DD-D4849B2295E8}"/>
            </c:ext>
          </c:extLst>
        </c:ser>
        <c:dLbls>
          <c:showLegendKey val="0"/>
          <c:showVal val="0"/>
          <c:showCatName val="0"/>
          <c:showSerName val="0"/>
          <c:showPercent val="0"/>
          <c:showBubbleSize val="0"/>
        </c:dLbls>
        <c:gapWidth val="150"/>
        <c:axId val="429678328"/>
        <c:axId val="42967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83B5-465E-81DD-D4849B2295E8}"/>
            </c:ext>
          </c:extLst>
        </c:ser>
        <c:dLbls>
          <c:showLegendKey val="0"/>
          <c:showVal val="0"/>
          <c:showCatName val="0"/>
          <c:showSerName val="0"/>
          <c:showPercent val="0"/>
          <c:showBubbleSize val="0"/>
        </c:dLbls>
        <c:marker val="1"/>
        <c:smooth val="0"/>
        <c:axId val="429678328"/>
        <c:axId val="429678720"/>
      </c:lineChart>
      <c:dateAx>
        <c:axId val="429678328"/>
        <c:scaling>
          <c:orientation val="minMax"/>
        </c:scaling>
        <c:delete val="1"/>
        <c:axPos val="b"/>
        <c:numFmt formatCode="ge" sourceLinked="1"/>
        <c:majorTickMark val="none"/>
        <c:minorTickMark val="none"/>
        <c:tickLblPos val="none"/>
        <c:crossAx val="429678720"/>
        <c:crosses val="autoZero"/>
        <c:auto val="1"/>
        <c:lblOffset val="100"/>
        <c:baseTimeUnit val="years"/>
      </c:dateAx>
      <c:valAx>
        <c:axId val="4296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7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87.85</c:v>
                </c:pt>
                <c:pt idx="1">
                  <c:v>83.15</c:v>
                </c:pt>
                <c:pt idx="2">
                  <c:v>80.44</c:v>
                </c:pt>
                <c:pt idx="3">
                  <c:v>78.69</c:v>
                </c:pt>
                <c:pt idx="4">
                  <c:v>78.680000000000007</c:v>
                </c:pt>
              </c:numCache>
            </c:numRef>
          </c:val>
          <c:extLst xmlns:c16r2="http://schemas.microsoft.com/office/drawing/2015/06/chart">
            <c:ext xmlns:c16="http://schemas.microsoft.com/office/drawing/2014/chart" uri="{C3380CC4-5D6E-409C-BE32-E72D297353CC}">
              <c16:uniqueId val="{00000000-9D08-4AD0-86EC-EE45A9202AE7}"/>
            </c:ext>
          </c:extLst>
        </c:ser>
        <c:dLbls>
          <c:showLegendKey val="0"/>
          <c:showVal val="0"/>
          <c:showCatName val="0"/>
          <c:showSerName val="0"/>
          <c:showPercent val="0"/>
          <c:showBubbleSize val="0"/>
        </c:dLbls>
        <c:gapWidth val="150"/>
        <c:axId val="428504504"/>
        <c:axId val="42849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08-4AD0-86EC-EE45A9202AE7}"/>
            </c:ext>
          </c:extLst>
        </c:ser>
        <c:dLbls>
          <c:showLegendKey val="0"/>
          <c:showVal val="0"/>
          <c:showCatName val="0"/>
          <c:showSerName val="0"/>
          <c:showPercent val="0"/>
          <c:showBubbleSize val="0"/>
        </c:dLbls>
        <c:marker val="1"/>
        <c:smooth val="0"/>
        <c:axId val="428504504"/>
        <c:axId val="428499016"/>
      </c:lineChart>
      <c:dateAx>
        <c:axId val="428504504"/>
        <c:scaling>
          <c:orientation val="minMax"/>
        </c:scaling>
        <c:delete val="1"/>
        <c:axPos val="b"/>
        <c:numFmt formatCode="ge" sourceLinked="1"/>
        <c:majorTickMark val="none"/>
        <c:minorTickMark val="none"/>
        <c:tickLblPos val="none"/>
        <c:crossAx val="428499016"/>
        <c:crosses val="autoZero"/>
        <c:auto val="1"/>
        <c:lblOffset val="100"/>
        <c:baseTimeUnit val="years"/>
      </c:dateAx>
      <c:valAx>
        <c:axId val="42849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0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F-4103-A3C2-07B978D7FD80}"/>
            </c:ext>
          </c:extLst>
        </c:ser>
        <c:dLbls>
          <c:showLegendKey val="0"/>
          <c:showVal val="0"/>
          <c:showCatName val="0"/>
          <c:showSerName val="0"/>
          <c:showPercent val="0"/>
          <c:showBubbleSize val="0"/>
        </c:dLbls>
        <c:gapWidth val="150"/>
        <c:axId val="428500192"/>
        <c:axId val="428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F-4103-A3C2-07B978D7FD80}"/>
            </c:ext>
          </c:extLst>
        </c:ser>
        <c:dLbls>
          <c:showLegendKey val="0"/>
          <c:showVal val="0"/>
          <c:showCatName val="0"/>
          <c:showSerName val="0"/>
          <c:showPercent val="0"/>
          <c:showBubbleSize val="0"/>
        </c:dLbls>
        <c:marker val="1"/>
        <c:smooth val="0"/>
        <c:axId val="428500192"/>
        <c:axId val="428498624"/>
      </c:lineChart>
      <c:dateAx>
        <c:axId val="428500192"/>
        <c:scaling>
          <c:orientation val="minMax"/>
        </c:scaling>
        <c:delete val="1"/>
        <c:axPos val="b"/>
        <c:numFmt formatCode="ge" sourceLinked="1"/>
        <c:majorTickMark val="none"/>
        <c:minorTickMark val="none"/>
        <c:tickLblPos val="none"/>
        <c:crossAx val="428498624"/>
        <c:crosses val="autoZero"/>
        <c:auto val="1"/>
        <c:lblOffset val="100"/>
        <c:baseTimeUnit val="years"/>
      </c:dateAx>
      <c:valAx>
        <c:axId val="428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42-4BFD-8371-9F9ADFD5383C}"/>
            </c:ext>
          </c:extLst>
        </c:ser>
        <c:dLbls>
          <c:showLegendKey val="0"/>
          <c:showVal val="0"/>
          <c:showCatName val="0"/>
          <c:showSerName val="0"/>
          <c:showPercent val="0"/>
          <c:showBubbleSize val="0"/>
        </c:dLbls>
        <c:gapWidth val="150"/>
        <c:axId val="428504112"/>
        <c:axId val="42850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42-4BFD-8371-9F9ADFD5383C}"/>
            </c:ext>
          </c:extLst>
        </c:ser>
        <c:dLbls>
          <c:showLegendKey val="0"/>
          <c:showVal val="0"/>
          <c:showCatName val="0"/>
          <c:showSerName val="0"/>
          <c:showPercent val="0"/>
          <c:showBubbleSize val="0"/>
        </c:dLbls>
        <c:marker val="1"/>
        <c:smooth val="0"/>
        <c:axId val="428504112"/>
        <c:axId val="428505680"/>
      </c:lineChart>
      <c:dateAx>
        <c:axId val="428504112"/>
        <c:scaling>
          <c:orientation val="minMax"/>
        </c:scaling>
        <c:delete val="1"/>
        <c:axPos val="b"/>
        <c:numFmt formatCode="ge" sourceLinked="1"/>
        <c:majorTickMark val="none"/>
        <c:minorTickMark val="none"/>
        <c:tickLblPos val="none"/>
        <c:crossAx val="428505680"/>
        <c:crosses val="autoZero"/>
        <c:auto val="1"/>
        <c:lblOffset val="100"/>
        <c:baseTimeUnit val="years"/>
      </c:dateAx>
      <c:valAx>
        <c:axId val="42850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0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54-4D97-8429-B7938FEE3D93}"/>
            </c:ext>
          </c:extLst>
        </c:ser>
        <c:dLbls>
          <c:showLegendKey val="0"/>
          <c:showVal val="0"/>
          <c:showCatName val="0"/>
          <c:showSerName val="0"/>
          <c:showPercent val="0"/>
          <c:showBubbleSize val="0"/>
        </c:dLbls>
        <c:gapWidth val="150"/>
        <c:axId val="429232544"/>
        <c:axId val="42923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54-4D97-8429-B7938FEE3D93}"/>
            </c:ext>
          </c:extLst>
        </c:ser>
        <c:dLbls>
          <c:showLegendKey val="0"/>
          <c:showVal val="0"/>
          <c:showCatName val="0"/>
          <c:showSerName val="0"/>
          <c:showPercent val="0"/>
          <c:showBubbleSize val="0"/>
        </c:dLbls>
        <c:marker val="1"/>
        <c:smooth val="0"/>
        <c:axId val="429232544"/>
        <c:axId val="429233720"/>
      </c:lineChart>
      <c:dateAx>
        <c:axId val="429232544"/>
        <c:scaling>
          <c:orientation val="minMax"/>
        </c:scaling>
        <c:delete val="1"/>
        <c:axPos val="b"/>
        <c:numFmt formatCode="ge" sourceLinked="1"/>
        <c:majorTickMark val="none"/>
        <c:minorTickMark val="none"/>
        <c:tickLblPos val="none"/>
        <c:crossAx val="429233720"/>
        <c:crosses val="autoZero"/>
        <c:auto val="1"/>
        <c:lblOffset val="100"/>
        <c:baseTimeUnit val="years"/>
      </c:dateAx>
      <c:valAx>
        <c:axId val="42923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7D-4B58-B54F-DEC269DFB66C}"/>
            </c:ext>
          </c:extLst>
        </c:ser>
        <c:dLbls>
          <c:showLegendKey val="0"/>
          <c:showVal val="0"/>
          <c:showCatName val="0"/>
          <c:showSerName val="0"/>
          <c:showPercent val="0"/>
          <c:showBubbleSize val="0"/>
        </c:dLbls>
        <c:gapWidth val="150"/>
        <c:axId val="429235288"/>
        <c:axId val="4292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7D-4B58-B54F-DEC269DFB66C}"/>
            </c:ext>
          </c:extLst>
        </c:ser>
        <c:dLbls>
          <c:showLegendKey val="0"/>
          <c:showVal val="0"/>
          <c:showCatName val="0"/>
          <c:showSerName val="0"/>
          <c:showPercent val="0"/>
          <c:showBubbleSize val="0"/>
        </c:dLbls>
        <c:marker val="1"/>
        <c:smooth val="0"/>
        <c:axId val="429235288"/>
        <c:axId val="429227840"/>
      </c:lineChart>
      <c:dateAx>
        <c:axId val="429235288"/>
        <c:scaling>
          <c:orientation val="minMax"/>
        </c:scaling>
        <c:delete val="1"/>
        <c:axPos val="b"/>
        <c:numFmt formatCode="ge" sourceLinked="1"/>
        <c:majorTickMark val="none"/>
        <c:minorTickMark val="none"/>
        <c:tickLblPos val="none"/>
        <c:crossAx val="429227840"/>
        <c:crosses val="autoZero"/>
        <c:auto val="1"/>
        <c:lblOffset val="100"/>
        <c:baseTimeUnit val="years"/>
      </c:dateAx>
      <c:valAx>
        <c:axId val="4292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784.61</c:v>
                </c:pt>
                <c:pt idx="1">
                  <c:v>817.66</c:v>
                </c:pt>
                <c:pt idx="2">
                  <c:v>929.73</c:v>
                </c:pt>
                <c:pt idx="3">
                  <c:v>860.09</c:v>
                </c:pt>
                <c:pt idx="4">
                  <c:v>855.61</c:v>
                </c:pt>
              </c:numCache>
            </c:numRef>
          </c:val>
          <c:extLst xmlns:c16r2="http://schemas.microsoft.com/office/drawing/2015/06/chart">
            <c:ext xmlns:c16="http://schemas.microsoft.com/office/drawing/2014/chart" uri="{C3380CC4-5D6E-409C-BE32-E72D297353CC}">
              <c16:uniqueId val="{00000000-C497-4584-9682-EFC243381825}"/>
            </c:ext>
          </c:extLst>
        </c:ser>
        <c:dLbls>
          <c:showLegendKey val="0"/>
          <c:showVal val="0"/>
          <c:showCatName val="0"/>
          <c:showSerName val="0"/>
          <c:showPercent val="0"/>
          <c:showBubbleSize val="0"/>
        </c:dLbls>
        <c:gapWidth val="150"/>
        <c:axId val="429228232"/>
        <c:axId val="42922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C497-4584-9682-EFC243381825}"/>
            </c:ext>
          </c:extLst>
        </c:ser>
        <c:dLbls>
          <c:showLegendKey val="0"/>
          <c:showVal val="0"/>
          <c:showCatName val="0"/>
          <c:showSerName val="0"/>
          <c:showPercent val="0"/>
          <c:showBubbleSize val="0"/>
        </c:dLbls>
        <c:marker val="1"/>
        <c:smooth val="0"/>
        <c:axId val="429228232"/>
        <c:axId val="429228624"/>
      </c:lineChart>
      <c:dateAx>
        <c:axId val="429228232"/>
        <c:scaling>
          <c:orientation val="minMax"/>
        </c:scaling>
        <c:delete val="1"/>
        <c:axPos val="b"/>
        <c:numFmt formatCode="ge" sourceLinked="1"/>
        <c:majorTickMark val="none"/>
        <c:minorTickMark val="none"/>
        <c:tickLblPos val="none"/>
        <c:crossAx val="429228624"/>
        <c:crosses val="autoZero"/>
        <c:auto val="1"/>
        <c:lblOffset val="100"/>
        <c:baseTimeUnit val="years"/>
      </c:dateAx>
      <c:valAx>
        <c:axId val="4292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2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86.99</c:v>
                </c:pt>
                <c:pt idx="1">
                  <c:v>81.42</c:v>
                </c:pt>
                <c:pt idx="2">
                  <c:v>66.03</c:v>
                </c:pt>
                <c:pt idx="3">
                  <c:v>67.739999999999995</c:v>
                </c:pt>
                <c:pt idx="4">
                  <c:v>86.66</c:v>
                </c:pt>
              </c:numCache>
            </c:numRef>
          </c:val>
          <c:extLst xmlns:c16r2="http://schemas.microsoft.com/office/drawing/2015/06/chart">
            <c:ext xmlns:c16="http://schemas.microsoft.com/office/drawing/2014/chart" uri="{C3380CC4-5D6E-409C-BE32-E72D297353CC}">
              <c16:uniqueId val="{00000000-C058-4D3E-A59B-651D69BA694F}"/>
            </c:ext>
          </c:extLst>
        </c:ser>
        <c:dLbls>
          <c:showLegendKey val="0"/>
          <c:showVal val="0"/>
          <c:showCatName val="0"/>
          <c:showSerName val="0"/>
          <c:showPercent val="0"/>
          <c:showBubbleSize val="0"/>
        </c:dLbls>
        <c:gapWidth val="150"/>
        <c:axId val="429231368"/>
        <c:axId val="42922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C058-4D3E-A59B-651D69BA694F}"/>
            </c:ext>
          </c:extLst>
        </c:ser>
        <c:dLbls>
          <c:showLegendKey val="0"/>
          <c:showVal val="0"/>
          <c:showCatName val="0"/>
          <c:showSerName val="0"/>
          <c:showPercent val="0"/>
          <c:showBubbleSize val="0"/>
        </c:dLbls>
        <c:marker val="1"/>
        <c:smooth val="0"/>
        <c:axId val="429231368"/>
        <c:axId val="429229800"/>
      </c:lineChart>
      <c:dateAx>
        <c:axId val="429231368"/>
        <c:scaling>
          <c:orientation val="minMax"/>
        </c:scaling>
        <c:delete val="1"/>
        <c:axPos val="b"/>
        <c:numFmt formatCode="ge" sourceLinked="1"/>
        <c:majorTickMark val="none"/>
        <c:minorTickMark val="none"/>
        <c:tickLblPos val="none"/>
        <c:crossAx val="429229800"/>
        <c:crosses val="autoZero"/>
        <c:auto val="1"/>
        <c:lblOffset val="100"/>
        <c:baseTimeUnit val="years"/>
      </c:dateAx>
      <c:valAx>
        <c:axId val="42922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244.33</c:v>
                </c:pt>
                <c:pt idx="1">
                  <c:v>265.20999999999998</c:v>
                </c:pt>
                <c:pt idx="2">
                  <c:v>330.12</c:v>
                </c:pt>
                <c:pt idx="3">
                  <c:v>323.14</c:v>
                </c:pt>
                <c:pt idx="4">
                  <c:v>253.15</c:v>
                </c:pt>
              </c:numCache>
            </c:numRef>
          </c:val>
          <c:extLst xmlns:c16r2="http://schemas.microsoft.com/office/drawing/2015/06/chart">
            <c:ext xmlns:c16="http://schemas.microsoft.com/office/drawing/2014/chart" uri="{C3380CC4-5D6E-409C-BE32-E72D297353CC}">
              <c16:uniqueId val="{00000000-B3F2-4F94-9C3E-6B7E72AA2D82}"/>
            </c:ext>
          </c:extLst>
        </c:ser>
        <c:dLbls>
          <c:showLegendKey val="0"/>
          <c:showVal val="0"/>
          <c:showCatName val="0"/>
          <c:showSerName val="0"/>
          <c:showPercent val="0"/>
          <c:showBubbleSize val="0"/>
        </c:dLbls>
        <c:gapWidth val="150"/>
        <c:axId val="429232152"/>
        <c:axId val="42923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B3F2-4F94-9C3E-6B7E72AA2D82}"/>
            </c:ext>
          </c:extLst>
        </c:ser>
        <c:dLbls>
          <c:showLegendKey val="0"/>
          <c:showVal val="0"/>
          <c:showCatName val="0"/>
          <c:showSerName val="0"/>
          <c:showPercent val="0"/>
          <c:showBubbleSize val="0"/>
        </c:dLbls>
        <c:marker val="1"/>
        <c:smooth val="0"/>
        <c:axId val="429232152"/>
        <c:axId val="429232936"/>
      </c:lineChart>
      <c:dateAx>
        <c:axId val="429232152"/>
        <c:scaling>
          <c:orientation val="minMax"/>
        </c:scaling>
        <c:delete val="1"/>
        <c:axPos val="b"/>
        <c:numFmt formatCode="ge" sourceLinked="1"/>
        <c:majorTickMark val="none"/>
        <c:minorTickMark val="none"/>
        <c:tickLblPos val="none"/>
        <c:crossAx val="429232936"/>
        <c:crosses val="autoZero"/>
        <c:auto val="1"/>
        <c:lblOffset val="100"/>
        <c:baseTimeUnit val="years"/>
      </c:dateAx>
      <c:valAx>
        <c:axId val="4292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香川県　観音寺市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61070</v>
      </c>
      <c r="AM8" s="49"/>
      <c r="AN8" s="49"/>
      <c r="AO8" s="49"/>
      <c r="AP8" s="49"/>
      <c r="AQ8" s="49"/>
      <c r="AR8" s="49"/>
      <c r="AS8" s="49"/>
      <c r="AT8" s="44">
        <f>データ!T6</f>
        <v>117.84</v>
      </c>
      <c r="AU8" s="44"/>
      <c r="AV8" s="44"/>
      <c r="AW8" s="44"/>
      <c r="AX8" s="44"/>
      <c r="AY8" s="44"/>
      <c r="AZ8" s="44"/>
      <c r="BA8" s="44"/>
      <c r="BB8" s="44">
        <f>データ!U6</f>
        <v>518.25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19.25</v>
      </c>
      <c r="Q10" s="44"/>
      <c r="R10" s="44"/>
      <c r="S10" s="44"/>
      <c r="T10" s="44"/>
      <c r="U10" s="44"/>
      <c r="V10" s="44"/>
      <c r="W10" s="44">
        <f>データ!Q6</f>
        <v>57.47</v>
      </c>
      <c r="X10" s="44"/>
      <c r="Y10" s="44"/>
      <c r="Z10" s="44"/>
      <c r="AA10" s="44"/>
      <c r="AB10" s="44"/>
      <c r="AC10" s="44"/>
      <c r="AD10" s="49">
        <f>データ!R6</f>
        <v>3159</v>
      </c>
      <c r="AE10" s="49"/>
      <c r="AF10" s="49"/>
      <c r="AG10" s="49"/>
      <c r="AH10" s="49"/>
      <c r="AI10" s="49"/>
      <c r="AJ10" s="49"/>
      <c r="AK10" s="2"/>
      <c r="AL10" s="49">
        <f>データ!V6</f>
        <v>11712</v>
      </c>
      <c r="AM10" s="49"/>
      <c r="AN10" s="49"/>
      <c r="AO10" s="49"/>
      <c r="AP10" s="49"/>
      <c r="AQ10" s="49"/>
      <c r="AR10" s="49"/>
      <c r="AS10" s="49"/>
      <c r="AT10" s="44">
        <f>データ!W6</f>
        <v>3.37</v>
      </c>
      <c r="AU10" s="44"/>
      <c r="AV10" s="44"/>
      <c r="AW10" s="44"/>
      <c r="AX10" s="44"/>
      <c r="AY10" s="44"/>
      <c r="AZ10" s="44"/>
      <c r="BA10" s="44"/>
      <c r="BB10" s="44">
        <f>データ!X6</f>
        <v>3475.37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xhMtQxlQD4vgVQdVlyqr2KUIxZrjKh+ofFDTiNrUK6i3eajIm8YdykqDKzMNVCC/dBoiZ6Ie0Jb/Qiq3+NTNCA==" saltValue="HFt5wgU0mxg+v1LDtVRZ5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372056</v>
      </c>
      <c r="D6" s="32">
        <f t="shared" si="3"/>
        <v>47</v>
      </c>
      <c r="E6" s="32">
        <f t="shared" si="3"/>
        <v>17</v>
      </c>
      <c r="F6" s="32">
        <f t="shared" si="3"/>
        <v>1</v>
      </c>
      <c r="G6" s="32">
        <f t="shared" si="3"/>
        <v>0</v>
      </c>
      <c r="H6" s="32" t="str">
        <f t="shared" si="3"/>
        <v>香川県　観音寺市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19.25</v>
      </c>
      <c r="Q6" s="33">
        <f t="shared" si="3"/>
        <v>57.47</v>
      </c>
      <c r="R6" s="33">
        <f t="shared" si="3"/>
        <v>3159</v>
      </c>
      <c r="S6" s="33">
        <f t="shared" si="3"/>
        <v>61070</v>
      </c>
      <c r="T6" s="33">
        <f t="shared" si="3"/>
        <v>117.84</v>
      </c>
      <c r="U6" s="33">
        <f t="shared" si="3"/>
        <v>518.25</v>
      </c>
      <c r="V6" s="33">
        <f t="shared" si="3"/>
        <v>11712</v>
      </c>
      <c r="W6" s="33">
        <f t="shared" si="3"/>
        <v>3.37</v>
      </c>
      <c r="X6" s="33">
        <f t="shared" si="3"/>
        <v>3475.37</v>
      </c>
      <c r="Y6" s="34">
        <f>IF(Y7="",NA(),Y7)</f>
        <v>87.85</v>
      </c>
      <c r="Z6" s="34">
        <f t="shared" ref="Z6:AH6" si="4">IF(Z7="",NA(),Z7)</f>
        <v>83.15</v>
      </c>
      <c r="AA6" s="34">
        <f t="shared" si="4"/>
        <v>80.44</v>
      </c>
      <c r="AB6" s="34">
        <f t="shared" si="4"/>
        <v>78.69</v>
      </c>
      <c r="AC6" s="34">
        <f t="shared" si="4"/>
        <v>78.680000000000007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784.61</v>
      </c>
      <c r="BG6" s="34">
        <f t="shared" ref="BG6:BO6" si="7">IF(BG7="",NA(),BG7)</f>
        <v>817.66</v>
      </c>
      <c r="BH6" s="34">
        <f t="shared" si="7"/>
        <v>929.73</v>
      </c>
      <c r="BI6" s="34">
        <f t="shared" si="7"/>
        <v>860.09</v>
      </c>
      <c r="BJ6" s="34">
        <f t="shared" si="7"/>
        <v>855.61</v>
      </c>
      <c r="BK6" s="34">
        <f t="shared" si="7"/>
        <v>739.53</v>
      </c>
      <c r="BL6" s="34">
        <f t="shared" si="7"/>
        <v>721.06</v>
      </c>
      <c r="BM6" s="34">
        <f t="shared" si="7"/>
        <v>862.87</v>
      </c>
      <c r="BN6" s="34">
        <f t="shared" si="7"/>
        <v>716.96</v>
      </c>
      <c r="BO6" s="34">
        <f t="shared" si="7"/>
        <v>799.11</v>
      </c>
      <c r="BP6" s="33" t="str">
        <f>IF(BP7="","",IF(BP7="-","【-】","【"&amp;SUBSTITUTE(TEXT(BP7,"#,##0.00"),"-","△")&amp;"】"))</f>
        <v>【707.33】</v>
      </c>
      <c r="BQ6" s="34">
        <f>IF(BQ7="",NA(),BQ7)</f>
        <v>86.99</v>
      </c>
      <c r="BR6" s="34">
        <f t="shared" ref="BR6:BZ6" si="8">IF(BR7="",NA(),BR7)</f>
        <v>81.42</v>
      </c>
      <c r="BS6" s="34">
        <f t="shared" si="8"/>
        <v>66.03</v>
      </c>
      <c r="BT6" s="34">
        <f t="shared" si="8"/>
        <v>67.739999999999995</v>
      </c>
      <c r="BU6" s="34">
        <f t="shared" si="8"/>
        <v>86.66</v>
      </c>
      <c r="BV6" s="34">
        <f t="shared" si="8"/>
        <v>84.05</v>
      </c>
      <c r="BW6" s="34">
        <f t="shared" si="8"/>
        <v>84.86</v>
      </c>
      <c r="BX6" s="34">
        <f t="shared" si="8"/>
        <v>85.39</v>
      </c>
      <c r="BY6" s="34">
        <f t="shared" si="8"/>
        <v>88.09</v>
      </c>
      <c r="BZ6" s="34">
        <f t="shared" si="8"/>
        <v>87.69</v>
      </c>
      <c r="CA6" s="33" t="str">
        <f>IF(CA7="","",IF(CA7="-","【-】","【"&amp;SUBSTITUTE(TEXT(CA7,"#,##0.00"),"-","△")&amp;"】"))</f>
        <v>【101.26】</v>
      </c>
      <c r="CB6" s="34">
        <f>IF(CB7="",NA(),CB7)</f>
        <v>244.33</v>
      </c>
      <c r="CC6" s="34">
        <f t="shared" ref="CC6:CK6" si="9">IF(CC7="",NA(),CC7)</f>
        <v>265.20999999999998</v>
      </c>
      <c r="CD6" s="34">
        <f t="shared" si="9"/>
        <v>330.12</v>
      </c>
      <c r="CE6" s="34">
        <f t="shared" si="9"/>
        <v>323.14</v>
      </c>
      <c r="CF6" s="34">
        <f t="shared" si="9"/>
        <v>253.15</v>
      </c>
      <c r="CG6" s="34">
        <f t="shared" si="9"/>
        <v>190.12</v>
      </c>
      <c r="CH6" s="34">
        <f t="shared" si="9"/>
        <v>188.14</v>
      </c>
      <c r="CI6" s="34">
        <f t="shared" si="9"/>
        <v>188.79</v>
      </c>
      <c r="CJ6" s="34">
        <f t="shared" si="9"/>
        <v>181.8</v>
      </c>
      <c r="CK6" s="34">
        <f t="shared" si="9"/>
        <v>180.07</v>
      </c>
      <c r="CL6" s="33" t="str">
        <f>IF(CL7="","",IF(CL7="-","【-】","【"&amp;SUBSTITUTE(TEXT(CL7,"#,##0.00"),"-","△")&amp;"】"))</f>
        <v>【136.39】</v>
      </c>
      <c r="CM6" s="34">
        <f>IF(CM7="",NA(),CM7)</f>
        <v>54.64</v>
      </c>
      <c r="CN6" s="34">
        <f t="shared" ref="CN6:CV6" si="10">IF(CN7="",NA(),CN7)</f>
        <v>51.91</v>
      </c>
      <c r="CO6" s="34">
        <f t="shared" si="10"/>
        <v>57.68</v>
      </c>
      <c r="CP6" s="34">
        <f t="shared" si="10"/>
        <v>51.87</v>
      </c>
      <c r="CQ6" s="34">
        <f t="shared" si="10"/>
        <v>50.79</v>
      </c>
      <c r="CR6" s="34">
        <f t="shared" si="10"/>
        <v>63.6</v>
      </c>
      <c r="CS6" s="34">
        <f t="shared" si="10"/>
        <v>64.23</v>
      </c>
      <c r="CT6" s="34">
        <f t="shared" si="10"/>
        <v>59.4</v>
      </c>
      <c r="CU6" s="34">
        <f t="shared" si="10"/>
        <v>59.35</v>
      </c>
      <c r="CV6" s="34">
        <f t="shared" si="10"/>
        <v>58.4</v>
      </c>
      <c r="CW6" s="33" t="str">
        <f>IF(CW7="","",IF(CW7="-","【-】","【"&amp;SUBSTITUTE(TEXT(CW7,"#,##0.00"),"-","△")&amp;"】"))</f>
        <v>【60.13】</v>
      </c>
      <c r="CX6" s="34">
        <f>IF(CX7="",NA(),CX7)</f>
        <v>83.06</v>
      </c>
      <c r="CY6" s="34">
        <f t="shared" ref="CY6:DG6" si="11">IF(CY7="",NA(),CY7)</f>
        <v>83.15</v>
      </c>
      <c r="CZ6" s="34">
        <f t="shared" si="11"/>
        <v>84.5</v>
      </c>
      <c r="DA6" s="34">
        <f t="shared" si="11"/>
        <v>84.6</v>
      </c>
      <c r="DB6" s="34">
        <f t="shared" si="11"/>
        <v>84.95</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372056</v>
      </c>
      <c r="D7" s="36">
        <v>47</v>
      </c>
      <c r="E7" s="36">
        <v>17</v>
      </c>
      <c r="F7" s="36">
        <v>1</v>
      </c>
      <c r="G7" s="36">
        <v>0</v>
      </c>
      <c r="H7" s="36" t="s">
        <v>110</v>
      </c>
      <c r="I7" s="36" t="s">
        <v>111</v>
      </c>
      <c r="J7" s="36" t="s">
        <v>112</v>
      </c>
      <c r="K7" s="36" t="s">
        <v>113</v>
      </c>
      <c r="L7" s="36" t="s">
        <v>114</v>
      </c>
      <c r="M7" s="36" t="s">
        <v>115</v>
      </c>
      <c r="N7" s="37" t="s">
        <v>116</v>
      </c>
      <c r="O7" s="37" t="s">
        <v>117</v>
      </c>
      <c r="P7" s="37">
        <v>19.25</v>
      </c>
      <c r="Q7" s="37">
        <v>57.47</v>
      </c>
      <c r="R7" s="37">
        <v>3159</v>
      </c>
      <c r="S7" s="37">
        <v>61070</v>
      </c>
      <c r="T7" s="37">
        <v>117.84</v>
      </c>
      <c r="U7" s="37">
        <v>518.25</v>
      </c>
      <c r="V7" s="37">
        <v>11712</v>
      </c>
      <c r="W7" s="37">
        <v>3.37</v>
      </c>
      <c r="X7" s="37">
        <v>3475.37</v>
      </c>
      <c r="Y7" s="37">
        <v>87.85</v>
      </c>
      <c r="Z7" s="37">
        <v>83.15</v>
      </c>
      <c r="AA7" s="37">
        <v>80.44</v>
      </c>
      <c r="AB7" s="37">
        <v>78.69</v>
      </c>
      <c r="AC7" s="37">
        <v>78.680000000000007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784.61</v>
      </c>
      <c r="BG7" s="37">
        <v>817.66</v>
      </c>
      <c r="BH7" s="37">
        <v>929.73</v>
      </c>
      <c r="BI7" s="37">
        <v>860.09</v>
      </c>
      <c r="BJ7" s="37">
        <v>855.61</v>
      </c>
      <c r="BK7" s="37">
        <v>739.53</v>
      </c>
      <c r="BL7" s="37">
        <v>721.06</v>
      </c>
      <c r="BM7" s="37">
        <v>862.87</v>
      </c>
      <c r="BN7" s="37">
        <v>716.96</v>
      </c>
      <c r="BO7" s="37">
        <v>799.11</v>
      </c>
      <c r="BP7" s="37">
        <v>707.33</v>
      </c>
      <c r="BQ7" s="37">
        <v>86.99</v>
      </c>
      <c r="BR7" s="37">
        <v>81.42</v>
      </c>
      <c r="BS7" s="37">
        <v>66.03</v>
      </c>
      <c r="BT7" s="37">
        <v>67.739999999999995</v>
      </c>
      <c r="BU7" s="37">
        <v>86.66</v>
      </c>
      <c r="BV7" s="37">
        <v>84.05</v>
      </c>
      <c r="BW7" s="37">
        <v>84.86</v>
      </c>
      <c r="BX7" s="37">
        <v>85.39</v>
      </c>
      <c r="BY7" s="37">
        <v>88.09</v>
      </c>
      <c r="BZ7" s="37">
        <v>87.69</v>
      </c>
      <c r="CA7" s="37">
        <v>101.26</v>
      </c>
      <c r="CB7" s="37">
        <v>244.33</v>
      </c>
      <c r="CC7" s="37">
        <v>265.20999999999998</v>
      </c>
      <c r="CD7" s="37">
        <v>330.12</v>
      </c>
      <c r="CE7" s="37">
        <v>323.14</v>
      </c>
      <c r="CF7" s="37">
        <v>253.15</v>
      </c>
      <c r="CG7" s="37">
        <v>190.12</v>
      </c>
      <c r="CH7" s="37">
        <v>188.14</v>
      </c>
      <c r="CI7" s="37">
        <v>188.79</v>
      </c>
      <c r="CJ7" s="37">
        <v>181.8</v>
      </c>
      <c r="CK7" s="37">
        <v>180.07</v>
      </c>
      <c r="CL7" s="37">
        <v>136.38999999999999</v>
      </c>
      <c r="CM7" s="37">
        <v>54.64</v>
      </c>
      <c r="CN7" s="37">
        <v>51.91</v>
      </c>
      <c r="CO7" s="37">
        <v>57.68</v>
      </c>
      <c r="CP7" s="37">
        <v>51.87</v>
      </c>
      <c r="CQ7" s="37">
        <v>50.79</v>
      </c>
      <c r="CR7" s="37">
        <v>63.6</v>
      </c>
      <c r="CS7" s="37">
        <v>64.23</v>
      </c>
      <c r="CT7" s="37">
        <v>59.4</v>
      </c>
      <c r="CU7" s="37">
        <v>59.35</v>
      </c>
      <c r="CV7" s="37">
        <v>58.4</v>
      </c>
      <c r="CW7" s="37">
        <v>60.13</v>
      </c>
      <c r="CX7" s="37">
        <v>83.06</v>
      </c>
      <c r="CY7" s="37">
        <v>83.15</v>
      </c>
      <c r="CZ7" s="37">
        <v>84.5</v>
      </c>
      <c r="DA7" s="37">
        <v>84.6</v>
      </c>
      <c r="DB7" s="37">
        <v>84.95</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