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政\財政2\公営企業\H28\290123【重要】公営企業に係る「経営比較分析表」の分析等について\県へ報告分\HP公表分\"/>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<sst xmlns="http://schemas.openxmlformats.org/spreadsheetml/2006/main" count="217" uniqueCount="107">
  <si>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</si>
  <si>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</si>
  <si>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</si>
  <si>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</si>
  <si>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</si>
  <si>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</si>
  <si>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</si>
  <si>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</si>
  <si>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</si>
  <si>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</si>
  <si>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</si>
  <si>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</si>
  <si>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</si>
  <si>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</si>
  <si>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</si>
  <si>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</si>
  <si>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</si>
  <si>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</si>
  <si>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</si>
  <si>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</si>
  <si>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</si>
  <si>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</si>
  <si>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</si>
  <si>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</si>
  <si>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</si>
  <si>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</si>
  <si>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</si>
  <si>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</si>
  <si>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</si>
  <si>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</si>
  <si>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</si>
  <si>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</si>
  <si>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</si>
  <si>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</si>
  <si>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</si>
  <si>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</si>
  <si>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</si>
  <si>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</si>
  <si>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</si>
  <si>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</si>
  <si>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</si>
  <si>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</si>
  <si>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</si>
  <si>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</si>
  <si>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</si>
  <si>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</si>
  <si>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</si>
  <si>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</si>
  <si>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</si>
  <si>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</si>
  <si>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</si>
  <si>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</si>
  <si>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</si>
  <si>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</si>
  <si>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</si>
  <si>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</si>
  <si>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</si>
  <si>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</si>
  <si>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</si>
  <si>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</si>
  <si>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</si>
  <si>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</si>
  <si>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</si>
  <si>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</si>
  <si>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</si>
  <si>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</si>
  <si>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</si>
  <si>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</si>
  <si>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</si>
  <si>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</si>
  <si>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</si>
  <si>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</si>
  <si>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</si>
  <si>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</si>
  <si>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</si>
  <si>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</si>
  <si>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</si>
  <si>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</si>
  <si>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</si>
  <si>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</si>
  <si>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</si>
  <si>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</si>
  <si>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</si>
  <si>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</si>
  <si>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</si>
  <si>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</si>
  <si>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</si>
  <si>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</si>
  <si>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</si>
  <si>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</si>
  <si>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</si>
  <si>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</si>
  <si>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</si>
  <si>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観音寺市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</si>
  <si>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</si>
  <si>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</si>
  <si>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</si>
  <si>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</si>
  <si>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</si>
  <si>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</si>
  <si>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</si>
  <si>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</si>
  <si>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</si>
  <si>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</si>
  <si>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については、現状では健全性が保たれているといえるが、今後は有収水量が減少し、料金収入の増加が見込めないため、経費削減はもとより、迅速な漏水対応、経年管路の更新による有収率の向上や水道施設の統廃合による効率化を図る等の経営改善に取り組む必要がある。
・水道施設については、大量更新期を迎え、早急な更新が必要であるが、施設の重要度、老朽度を考慮した更新および更新費用の平準化など、計画的に更新を行っていく必要がある。また、収益の増加が見込めない現状においては、更新需要を賄う資金の確保が困難であるため、経費削減に加えて、更新費用の確保について検討する必要がある。</t>
    <rPh sb="1" eb="3">
      <t>ケイエイ</t>
    </rPh>
    <rPh sb="3" eb="5">
      <t>ジョウキョウ</t>
    </rPh>
    <rPh sb="11" eb="13">
      <t>ゲンジョウ</t>
    </rPh>
    <rPh sb="15" eb="18">
      <t>ケンゼンセイ</t>
    </rPh>
    <rPh sb="19" eb="20">
      <t>タモ</t>
    </rPh>
    <rPh sb="31" eb="33">
      <t>コンゴ</t>
    </rPh>
    <rPh sb="34" eb="36">
      <t>ユウシュウ</t>
    </rPh>
    <rPh sb="36" eb="38">
      <t>スイリョウ</t>
    </rPh>
    <rPh sb="39" eb="41">
      <t>ゲンショウ</t>
    </rPh>
    <rPh sb="43" eb="45">
      <t>リョウキン</t>
    </rPh>
    <rPh sb="45" eb="47">
      <t>シュウニュウ</t>
    </rPh>
    <rPh sb="48" eb="50">
      <t>ゾウカ</t>
    </rPh>
    <rPh sb="51" eb="53">
      <t>ミコ</t>
    </rPh>
    <rPh sb="59" eb="61">
      <t>ケイヒ</t>
    </rPh>
    <rPh sb="61" eb="63">
      <t>サクゲン</t>
    </rPh>
    <rPh sb="69" eb="71">
      <t>ジンソク</t>
    </rPh>
    <rPh sb="72" eb="74">
      <t>ロウスイ</t>
    </rPh>
    <rPh sb="74" eb="76">
      <t>タイオウ</t>
    </rPh>
    <rPh sb="77" eb="79">
      <t>ケイネン</t>
    </rPh>
    <rPh sb="79" eb="81">
      <t>カンロ</t>
    </rPh>
    <rPh sb="82" eb="84">
      <t>コウシン</t>
    </rPh>
    <rPh sb="87" eb="89">
      <t>ユウシュウ</t>
    </rPh>
    <rPh sb="89" eb="90">
      <t>リツ</t>
    </rPh>
    <rPh sb="91" eb="93">
      <t>コウジョウ</t>
    </rPh>
    <rPh sb="94" eb="96">
      <t>スイドウ</t>
    </rPh>
    <rPh sb="96" eb="98">
      <t>シセツ</t>
    </rPh>
    <rPh sb="99" eb="102">
      <t>トウハイゴウ</t>
    </rPh>
    <rPh sb="105" eb="108">
      <t>コウリツカ</t>
    </rPh>
    <rPh sb="109" eb="110">
      <t>ハカ</t>
    </rPh>
    <rPh sb="111" eb="112">
      <t>トウ</t>
    </rPh>
    <rPh sb="113" eb="115">
      <t>ケイエイ</t>
    </rPh>
    <rPh sb="115" eb="117">
      <t>カイゼン</t>
    </rPh>
    <rPh sb="118" eb="119">
      <t>ト</t>
    </rPh>
    <rPh sb="120" eb="121">
      <t>ク</t>
    </rPh>
    <rPh sb="122" eb="124">
      <t>ヒツヨウ</t>
    </rPh>
    <rPh sb="131" eb="133">
      <t>スイドウ</t>
    </rPh>
    <rPh sb="133" eb="135">
      <t>シセツ</t>
    </rPh>
    <rPh sb="141" eb="143">
      <t>タイリョウ</t>
    </rPh>
    <rPh sb="143" eb="145">
      <t>コウシン</t>
    </rPh>
    <rPh sb="145" eb="146">
      <t>キ</t>
    </rPh>
    <rPh sb="147" eb="148">
      <t>ムカ</t>
    </rPh>
    <rPh sb="150" eb="152">
      <t>ソウキュウ</t>
    </rPh>
    <rPh sb="153" eb="155">
      <t>コウシン</t>
    </rPh>
    <rPh sb="156" eb="158">
      <t>ヒツヨウ</t>
    </rPh>
    <rPh sb="163" eb="165">
      <t>シセツ</t>
    </rPh>
    <rPh sb="166" eb="169">
      <t>ジュウヨウド</t>
    </rPh>
    <rPh sb="170" eb="172">
      <t>ロウキュウ</t>
    </rPh>
    <rPh sb="172" eb="173">
      <t>ド</t>
    </rPh>
    <rPh sb="174" eb="176">
      <t>コウリョ</t>
    </rPh>
    <rPh sb="178" eb="180">
      <t>コウシン</t>
    </rPh>
    <rPh sb="183" eb="185">
      <t>コウシン</t>
    </rPh>
    <rPh sb="185" eb="187">
      <t>ヒヨウ</t>
    </rPh>
    <rPh sb="188" eb="191">
      <t>ヘイジュンカ</t>
    </rPh>
    <rPh sb="194" eb="197">
      <t>ケイカクテキ</t>
    </rPh>
    <rPh sb="198" eb="200">
      <t>コウシン</t>
    </rPh>
    <rPh sb="201" eb="202">
      <t>オコナ</t>
    </rPh>
    <rPh sb="206" eb="208">
      <t>ヒツヨウ</t>
    </rPh>
    <rPh sb="215" eb="217">
      <t>シュウエキ</t>
    </rPh>
    <rPh sb="218" eb="220">
      <t>ゾウカ</t>
    </rPh>
    <rPh sb="221" eb="223">
      <t>ミコ</t>
    </rPh>
    <rPh sb="226" eb="228">
      <t>ゲンジョウ</t>
    </rPh>
    <rPh sb="234" eb="236">
      <t>コウシン</t>
    </rPh>
    <rPh sb="236" eb="238">
      <t>ジュヨウ</t>
    </rPh>
    <rPh sb="239" eb="240">
      <t>マカナ</t>
    </rPh>
    <rPh sb="241" eb="243">
      <t>シキン</t>
    </rPh>
    <rPh sb="244" eb="246">
      <t>カクホ</t>
    </rPh>
    <rPh sb="247" eb="249">
      <t>コンナン</t>
    </rPh>
    <rPh sb="255" eb="257">
      <t>ケイヒ</t>
    </rPh>
    <rPh sb="257" eb="259">
      <t>サクゲン</t>
    </rPh>
    <rPh sb="260" eb="261">
      <t>クワ</t>
    </rPh>
    <rPh sb="264" eb="266">
      <t>コウシン</t>
    </rPh>
    <rPh sb="266" eb="268">
      <t>ヒヨウ</t>
    </rPh>
    <rPh sb="269" eb="271">
      <t>カクホ</t>
    </rPh>
    <rPh sb="275" eb="277">
      <t>ケントウ</t>
    </rPh>
    <rPh sb="279" eb="281">
      <t>ヒツヨウ</t>
    </rPh>
    <phoneticPr fontId="4"/>
  </si>
  <si>
    <t>・有形固定資産減価償却率は、増加傾向にあり、類似団体平均値を上回っている。
・管路経年化率については、香川用水供用開始時(S49)に布設した管路が耐用年数を経過し、大幅な増加傾向にある。そのため直近では、類似団体平均値を上回っている。
・管路更新率は、減少傾向にあり、今年度については前年度の４割程度の数値となっているが、改良事業の減少かつ管路以外の施設整備の先行が一因と考えられる。
・本市水道施設の老朽化は、香川用水供用開始時に建設した施設が順次耐用年数を経過するため、顕著に進んでおり、計画的な更新が課題となっている。</t>
    <rPh sb="1" eb="3">
      <t>ユウケイ</t>
    </rPh>
    <rPh sb="3" eb="5">
      <t>コテイ</t>
    </rPh>
    <rPh sb="5" eb="7">
      <t>シサン</t>
    </rPh>
    <rPh sb="7" eb="9">
      <t>ゲンカ</t>
    </rPh>
    <rPh sb="9" eb="11">
      <t>ショウキャク</t>
    </rPh>
    <rPh sb="11" eb="12">
      <t>リツ</t>
    </rPh>
    <rPh sb="14" eb="16">
      <t>ゾウカ</t>
    </rPh>
    <rPh sb="16" eb="18">
      <t>ケイコウ</t>
    </rPh>
    <rPh sb="22" eb="29">
      <t>ルイジダンタイヘイキンチ</t>
    </rPh>
    <rPh sb="30" eb="32">
      <t>ウワマワ</t>
    </rPh>
    <rPh sb="40" eb="42">
      <t>カンロ</t>
    </rPh>
    <rPh sb="42" eb="45">
      <t>ケイネンカ</t>
    </rPh>
    <rPh sb="45" eb="46">
      <t>リツ</t>
    </rPh>
    <rPh sb="52" eb="54">
      <t>カガワ</t>
    </rPh>
    <rPh sb="54" eb="56">
      <t>ヨウスイ</t>
    </rPh>
    <rPh sb="56" eb="58">
      <t>キョウヨウ</t>
    </rPh>
    <rPh sb="58" eb="60">
      <t>カイシ</t>
    </rPh>
    <rPh sb="60" eb="61">
      <t>ジ</t>
    </rPh>
    <rPh sb="67" eb="69">
      <t>フセツ</t>
    </rPh>
    <rPh sb="71" eb="73">
      <t>カンロ</t>
    </rPh>
    <rPh sb="74" eb="76">
      <t>タイヨウ</t>
    </rPh>
    <rPh sb="76" eb="78">
      <t>ネンスウ</t>
    </rPh>
    <rPh sb="79" eb="81">
      <t>ケイカ</t>
    </rPh>
    <rPh sb="83" eb="85">
      <t>オオハバ</t>
    </rPh>
    <rPh sb="86" eb="88">
      <t>ゾウカ</t>
    </rPh>
    <rPh sb="88" eb="90">
      <t>ケイコウ</t>
    </rPh>
    <rPh sb="98" eb="100">
      <t>チョッキン</t>
    </rPh>
    <rPh sb="103" eb="110">
      <t>ルイジダンタイヘイキンチ</t>
    </rPh>
    <rPh sb="111" eb="113">
      <t>ウワマワ</t>
    </rPh>
    <rPh sb="121" eb="123">
      <t>カンロ</t>
    </rPh>
    <rPh sb="123" eb="125">
      <t>コウシン</t>
    </rPh>
    <rPh sb="125" eb="126">
      <t>リツ</t>
    </rPh>
    <rPh sb="128" eb="130">
      <t>ゲンショウ</t>
    </rPh>
    <rPh sb="130" eb="132">
      <t>ケイコウ</t>
    </rPh>
    <rPh sb="136" eb="139">
      <t>コンネンド</t>
    </rPh>
    <rPh sb="144" eb="147">
      <t>ゼンネンド</t>
    </rPh>
    <rPh sb="149" eb="150">
      <t>ワリ</t>
    </rPh>
    <rPh sb="150" eb="152">
      <t>テイド</t>
    </rPh>
    <rPh sb="153" eb="154">
      <t>スウ</t>
    </rPh>
    <rPh sb="154" eb="155">
      <t>アタイ</t>
    </rPh>
    <rPh sb="163" eb="165">
      <t>カイリョウ</t>
    </rPh>
    <rPh sb="165" eb="167">
      <t>ジギョウ</t>
    </rPh>
    <rPh sb="168" eb="170">
      <t>ゲンショウ</t>
    </rPh>
    <rPh sb="172" eb="174">
      <t>カンロ</t>
    </rPh>
    <rPh sb="174" eb="176">
      <t>イガイ</t>
    </rPh>
    <rPh sb="177" eb="179">
      <t>シセツ</t>
    </rPh>
    <rPh sb="179" eb="181">
      <t>セイビ</t>
    </rPh>
    <rPh sb="182" eb="184">
      <t>センコウ</t>
    </rPh>
    <rPh sb="185" eb="187">
      <t>イチイン</t>
    </rPh>
    <rPh sb="188" eb="189">
      <t>カンガ</t>
    </rPh>
    <rPh sb="217" eb="218">
      <t>ジ</t>
    </rPh>
    <phoneticPr fontId="4"/>
  </si>
  <si>
    <r>
      <t>・経常収支比率については、100％超である。また累積欠損金は生じておらず、比較的良好な経営状況であるといえる。
・流動比率は、</t>
    </r>
    <r>
      <rPr>
        <sz val="11"/>
        <rFont val="ＭＳ ゴシック"/>
        <family val="3"/>
        <charset val="128"/>
      </rPr>
      <t>平成27年度については</t>
    </r>
    <r>
      <rPr>
        <sz val="11"/>
        <color theme="1"/>
        <rFont val="ＭＳ ゴシック"/>
        <family val="3"/>
        <charset val="128"/>
      </rPr>
      <t>給水収益の微増および改良事業の減少等により</t>
    </r>
    <r>
      <rPr>
        <sz val="11"/>
        <rFont val="ＭＳ ゴシック"/>
        <family val="3"/>
        <charset val="128"/>
      </rPr>
      <t>昨年値</t>
    </r>
    <r>
      <rPr>
        <sz val="11"/>
        <color theme="1"/>
        <rFont val="ＭＳ ゴシック"/>
        <family val="3"/>
        <charset val="128"/>
      </rPr>
      <t>を大きく上回っており、</t>
    </r>
    <r>
      <rPr>
        <sz val="11"/>
        <rFont val="ＭＳ ゴシック"/>
        <family val="3"/>
        <charset val="128"/>
      </rPr>
      <t>引き続き</t>
    </r>
    <r>
      <rPr>
        <sz val="11"/>
        <color theme="1"/>
        <rFont val="ＭＳ ゴシック"/>
        <family val="3"/>
        <charset val="128"/>
      </rPr>
      <t>短期的な債務への支払能力を有している。企業債残高対給水収益比率は債務が経営を圧迫するような状況にはなっていないものの、必要な改良が計画的にできているかどうかについては検証する必要がある。
・料金回収率については、100％超であるが、給水原価は類似団体平均値を上回っており、経費削減や投資の効率化等に取り組む必要がある。
・施設利用率については、類似団体平均値を上回っている。
・有収率は改善傾向にあるが、類似団体平均値を下回っている。有収率の低さが給水原価を押し上げる一因と考えられることから、漏水対応（調査、修繕等）を効果的に行う必要がある。</t>
    </r>
    <rPh sb="1" eb="3">
      <t>ケイジョウ</t>
    </rPh>
    <rPh sb="3" eb="5">
      <t>シュウシ</t>
    </rPh>
    <rPh sb="5" eb="7">
      <t>ヒリツ</t>
    </rPh>
    <rPh sb="17" eb="18">
      <t>チョウ</t>
    </rPh>
    <rPh sb="24" eb="26">
      <t>ルイセキ</t>
    </rPh>
    <rPh sb="26" eb="29">
      <t>ケッソンキン</t>
    </rPh>
    <rPh sb="30" eb="31">
      <t>ショウ</t>
    </rPh>
    <rPh sb="37" eb="40">
      <t>ヒカクテキ</t>
    </rPh>
    <rPh sb="40" eb="42">
      <t>リョウコウ</t>
    </rPh>
    <rPh sb="43" eb="45">
      <t>ケイエイ</t>
    </rPh>
    <rPh sb="45" eb="47">
      <t>ジョウキョウ</t>
    </rPh>
    <rPh sb="58" eb="60">
      <t>リュウドウ</t>
    </rPh>
    <rPh sb="60" eb="62">
      <t>ヒリツ</t>
    </rPh>
    <rPh sb="64" eb="66">
      <t>ヘイセイ</t>
    </rPh>
    <rPh sb="68" eb="70">
      <t>ネンド</t>
    </rPh>
    <rPh sb="75" eb="77">
      <t>キュウスイ</t>
    </rPh>
    <rPh sb="77" eb="79">
      <t>シュウエキ</t>
    </rPh>
    <rPh sb="80" eb="82">
      <t>ビゾウ</t>
    </rPh>
    <rPh sb="85" eb="87">
      <t>カイリョウ</t>
    </rPh>
    <rPh sb="87" eb="89">
      <t>ジギョウ</t>
    </rPh>
    <rPh sb="90" eb="92">
      <t>ゲンショウ</t>
    </rPh>
    <rPh sb="92" eb="93">
      <t>トウ</t>
    </rPh>
    <rPh sb="96" eb="98">
      <t>サクネン</t>
    </rPh>
    <rPh sb="98" eb="99">
      <t>アタイ</t>
    </rPh>
    <rPh sb="100" eb="101">
      <t>オオ</t>
    </rPh>
    <rPh sb="103" eb="105">
      <t>ウワマワ</t>
    </rPh>
    <rPh sb="110" eb="111">
      <t>ヒ</t>
    </rPh>
    <rPh sb="112" eb="113">
      <t>ツヅ</t>
    </rPh>
    <rPh sb="114" eb="116">
      <t>タンキ</t>
    </rPh>
    <rPh sb="116" eb="117">
      <t>テキ</t>
    </rPh>
    <rPh sb="118" eb="120">
      <t>サイム</t>
    </rPh>
    <rPh sb="122" eb="124">
      <t>シハラ</t>
    </rPh>
    <rPh sb="124" eb="126">
      <t>ノウリョク</t>
    </rPh>
    <rPh sb="127" eb="128">
      <t>ユウ</t>
    </rPh>
    <rPh sb="133" eb="135">
      <t>キギョウ</t>
    </rPh>
    <rPh sb="135" eb="136">
      <t>サイ</t>
    </rPh>
    <rPh sb="136" eb="138">
      <t>ザンダカ</t>
    </rPh>
    <rPh sb="138" eb="139">
      <t>タイ</t>
    </rPh>
    <rPh sb="139" eb="141">
      <t>キュウスイ</t>
    </rPh>
    <rPh sb="141" eb="143">
      <t>シュウエキ</t>
    </rPh>
    <rPh sb="143" eb="145">
      <t>ヒリツ</t>
    </rPh>
    <rPh sb="146" eb="148">
      <t>サイム</t>
    </rPh>
    <rPh sb="149" eb="151">
      <t>ケイエイ</t>
    </rPh>
    <rPh sb="152" eb="154">
      <t>アッパク</t>
    </rPh>
    <rPh sb="159" eb="161">
      <t>ジョウキョウ</t>
    </rPh>
    <rPh sb="173" eb="175">
      <t>ヒツヨウ</t>
    </rPh>
    <rPh sb="176" eb="178">
      <t>カイリョウ</t>
    </rPh>
    <rPh sb="179" eb="182">
      <t>ケイカクテキ</t>
    </rPh>
    <rPh sb="197" eb="199">
      <t>ケンショウ</t>
    </rPh>
    <rPh sb="201" eb="203">
      <t>ヒツヨウ</t>
    </rPh>
    <rPh sb="210" eb="212">
      <t>リョウキン</t>
    </rPh>
    <rPh sb="212" eb="214">
      <t>カイシュウ</t>
    </rPh>
    <rPh sb="214" eb="215">
      <t>リツ</t>
    </rPh>
    <rPh sb="225" eb="226">
      <t>チョウ</t>
    </rPh>
    <rPh sb="231" eb="233">
      <t>キュウスイ</t>
    </rPh>
    <rPh sb="233" eb="235">
      <t>ゲンカ</t>
    </rPh>
    <rPh sb="236" eb="238">
      <t>ルイジ</t>
    </rPh>
    <rPh sb="238" eb="240">
      <t>ダンタイ</t>
    </rPh>
    <rPh sb="240" eb="243">
      <t>ヘイキンチ</t>
    </rPh>
    <rPh sb="244" eb="246">
      <t>ウワマワ</t>
    </rPh>
    <rPh sb="251" eb="253">
      <t>ケイヒ</t>
    </rPh>
    <rPh sb="253" eb="255">
      <t>サクゲン</t>
    </rPh>
    <rPh sb="256" eb="258">
      <t>トウシ</t>
    </rPh>
    <rPh sb="259" eb="262">
      <t>コウリツカ</t>
    </rPh>
    <rPh sb="262" eb="263">
      <t>トウ</t>
    </rPh>
    <rPh sb="264" eb="265">
      <t>ト</t>
    </rPh>
    <rPh sb="266" eb="267">
      <t>ク</t>
    </rPh>
    <rPh sb="268" eb="270">
      <t>ヒツヨウ</t>
    </rPh>
    <rPh sb="277" eb="279">
      <t>シセツ</t>
    </rPh>
    <rPh sb="279" eb="282">
      <t>リヨウリツ</t>
    </rPh>
    <rPh sb="288" eb="295">
      <t>ルイジダンタイヘイキンチ</t>
    </rPh>
    <rPh sb="296" eb="298">
      <t>ウワマワ</t>
    </rPh>
    <rPh sb="306" eb="308">
      <t>ユウシュウ</t>
    </rPh>
    <rPh sb="308" eb="309">
      <t>リツ</t>
    </rPh>
    <rPh sb="310" eb="312">
      <t>カイゼン</t>
    </rPh>
    <rPh sb="312" eb="314">
      <t>ケイコウ</t>
    </rPh>
    <rPh sb="323" eb="326">
      <t>ヘイキンチ</t>
    </rPh>
    <rPh sb="327" eb="329">
      <t>シタマワ</t>
    </rPh>
    <rPh sb="334" eb="336">
      <t>ユウシュウ</t>
    </rPh>
    <rPh sb="336" eb="337">
      <t>リツ</t>
    </rPh>
    <rPh sb="338" eb="339">
      <t>ヒク</t>
    </rPh>
    <rPh sb="341" eb="343">
      <t>キュウスイ</t>
    </rPh>
    <rPh sb="343" eb="345">
      <t>ゲンカ</t>
    </rPh>
    <rPh sb="346" eb="347">
      <t>オ</t>
    </rPh>
    <rPh sb="348" eb="349">
      <t>ア</t>
    </rPh>
    <rPh sb="351" eb="353">
      <t>イチイン</t>
    </rPh>
    <rPh sb="354" eb="355">
      <t>カンガ</t>
    </rPh>
    <rPh sb="364" eb="366">
      <t>ロウスイ</t>
    </rPh>
    <rPh sb="366" eb="368">
      <t>タイオウ</t>
    </rPh>
    <rPh sb="369" eb="371">
      <t>チョウサ</t>
    </rPh>
    <rPh sb="372" eb="374">
      <t>シュウゼン</t>
    </rPh>
    <rPh sb="374" eb="375">
      <t>トウ</t>
    </rPh>
    <rPh sb="377" eb="379">
      <t>コウカ</t>
    </rPh>
    <rPh sb="379" eb="380">
      <t>テキ</t>
    </rPh>
    <rPh sb="381" eb="382">
      <t>オコナ</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</si>
</sst>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0.92</c:v>
                </c:pt>
                <c:pt idx="1">
                  <c:v>0.82</c:v>
                </c:pt>
                <c:pt idx="2">
                  <c:v>0.66</c:v>
                </c:pt>
                <c:pt idx="3">
                  <c:v>0.56000000000000005</c:v>
                </c:pt>
                <c:pt idx="4">
                  <c:v>0.23</c:v>
                </c:pt>
              </c:numCache>
            </c:numRef>
          </c:val>
        </c:ser>
        <c:dLbls>
          <c:showLegendKey val="0"/>
          <c:showVal val="0"/>
          <c:showCatName val="0"/>
          <c:showSerName val="0"/>
          <c:showPercent val="0"/>
          <c:showBubbleSize val="0"/>
        </c:dLbls>
        <c:gapWidth val="150"/>
        <c:axId val="476736776"/>
        <c:axId val="47673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76736776"/>
        <c:axId val="476738344"/>
      </c:lineChart>
      <c:dateAx>
        <c:axId val="476736776"/>
        <c:scaling>
          <c:orientation val="minMax"/>
        </c:scaling>
        <c:delete val="1"/>
        <c:axPos val="b"/>
        <c:numFmt formatCode="ge" sourceLinked="1"/>
        <c:majorTickMark val="none"/>
        <c:minorTickMark val="none"/>
        <c:tickLblPos val="none"/>
        <c:crossAx val="476738344"/>
        <c:crosses val="autoZero"/>
        <c:auto val="1"/>
        <c:lblOffset val="100"/>
        <c:baseTimeUnit val="years"/>
      </c:dateAx>
      <c:valAx>
        <c:axId val="47673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73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78.55</c:v>
                </c:pt>
                <c:pt idx="1">
                  <c:v>80.39</c:v>
                </c:pt>
                <c:pt idx="2">
                  <c:v>79.42</c:v>
                </c:pt>
                <c:pt idx="3">
                  <c:v>73.84</c:v>
                </c:pt>
                <c:pt idx="4">
                  <c:v>80.099999999999994</c:v>
                </c:pt>
              </c:numCache>
            </c:numRef>
          </c:val>
        </c:ser>
        <c:dLbls>
          <c:showLegendKey val="0"/>
          <c:showVal val="0"/>
          <c:showCatName val="0"/>
          <c:showSerName val="0"/>
          <c:showPercent val="0"/>
          <c:showBubbleSize val="0"/>
        </c:dLbls>
        <c:gapWidth val="150"/>
        <c:axId val="600980648"/>
        <c:axId val="6009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600980648"/>
        <c:axId val="600975944"/>
      </c:lineChart>
      <c:dateAx>
        <c:axId val="600980648"/>
        <c:scaling>
          <c:orientation val="minMax"/>
        </c:scaling>
        <c:delete val="1"/>
        <c:axPos val="b"/>
        <c:numFmt formatCode="ge" sourceLinked="1"/>
        <c:majorTickMark val="none"/>
        <c:minorTickMark val="none"/>
        <c:tickLblPos val="none"/>
        <c:crossAx val="600975944"/>
        <c:crosses val="autoZero"/>
        <c:auto val="1"/>
        <c:lblOffset val="100"/>
        <c:baseTimeUnit val="years"/>
      </c:dateAx>
      <c:valAx>
        <c:axId val="6009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98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83.33</c:v>
                </c:pt>
                <c:pt idx="1">
                  <c:v>80.77</c:v>
                </c:pt>
                <c:pt idx="2">
                  <c:v>81.56</c:v>
                </c:pt>
                <c:pt idx="3">
                  <c:v>84.9</c:v>
                </c:pt>
                <c:pt idx="4">
                  <c:v>87.58</c:v>
                </c:pt>
              </c:numCache>
            </c:numRef>
          </c:val>
        </c:ser>
        <c:dLbls>
          <c:showLegendKey val="0"/>
          <c:showVal val="0"/>
          <c:showCatName val="0"/>
          <c:showSerName val="0"/>
          <c:showPercent val="0"/>
          <c:showBubbleSize val="0"/>
        </c:dLbls>
        <c:gapWidth val="150"/>
        <c:axId val="600981040"/>
        <c:axId val="60097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600981040"/>
        <c:axId val="600978296"/>
      </c:lineChart>
      <c:dateAx>
        <c:axId val="600981040"/>
        <c:scaling>
          <c:orientation val="minMax"/>
        </c:scaling>
        <c:delete val="1"/>
        <c:axPos val="b"/>
        <c:numFmt formatCode="ge" sourceLinked="1"/>
        <c:majorTickMark val="none"/>
        <c:minorTickMark val="none"/>
        <c:tickLblPos val="none"/>
        <c:crossAx val="600978296"/>
        <c:crosses val="autoZero"/>
        <c:auto val="1"/>
        <c:lblOffset val="100"/>
        <c:baseTimeUnit val="years"/>
      </c:dateAx>
      <c:valAx>
        <c:axId val="6009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9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113.98</c:v>
                </c:pt>
                <c:pt idx="1">
                  <c:v>113.61</c:v>
                </c:pt>
                <c:pt idx="2">
                  <c:v>114.57</c:v>
                </c:pt>
                <c:pt idx="3">
                  <c:v>115.87</c:v>
                </c:pt>
                <c:pt idx="4">
                  <c:v>111.99</c:v>
                </c:pt>
              </c:numCache>
            </c:numRef>
          </c:val>
        </c:ser>
        <c:dLbls>
          <c:showLegendKey val="0"/>
          <c:showVal val="0"/>
          <c:showCatName val="0"/>
          <c:showSerName val="0"/>
          <c:showPercent val="0"/>
          <c:showBubbleSize val="0"/>
        </c:dLbls>
        <c:gapWidth val="150"/>
        <c:axId val="476737168"/>
        <c:axId val="47673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76737168"/>
        <c:axId val="476737560"/>
      </c:lineChart>
      <c:dateAx>
        <c:axId val="476737168"/>
        <c:scaling>
          <c:orientation val="minMax"/>
        </c:scaling>
        <c:delete val="1"/>
        <c:axPos val="b"/>
        <c:numFmt formatCode="ge" sourceLinked="1"/>
        <c:majorTickMark val="none"/>
        <c:minorTickMark val="none"/>
        <c:tickLblPos val="none"/>
        <c:crossAx val="476737560"/>
        <c:crosses val="autoZero"/>
        <c:auto val="1"/>
        <c:lblOffset val="100"/>
        <c:baseTimeUnit val="years"/>
      </c:dateAx>
      <c:valAx>
        <c:axId val="476737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7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47.03</c:v>
                </c:pt>
                <c:pt idx="1">
                  <c:v>47.33</c:v>
                </c:pt>
                <c:pt idx="2">
                  <c:v>47.47</c:v>
                </c:pt>
                <c:pt idx="3">
                  <c:v>50.74</c:v>
                </c:pt>
                <c:pt idx="4">
                  <c:v>52.24</c:v>
                </c:pt>
              </c:numCache>
            </c:numRef>
          </c:val>
        </c:ser>
        <c:dLbls>
          <c:showLegendKey val="0"/>
          <c:showVal val="0"/>
          <c:showCatName val="0"/>
          <c:showSerName val="0"/>
          <c:showPercent val="0"/>
          <c:showBubbleSize val="0"/>
        </c:dLbls>
        <c:gapWidth val="150"/>
        <c:axId val="476737952"/>
        <c:axId val="59999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76737952"/>
        <c:axId val="599994728"/>
      </c:lineChart>
      <c:dateAx>
        <c:axId val="476737952"/>
        <c:scaling>
          <c:orientation val="minMax"/>
        </c:scaling>
        <c:delete val="1"/>
        <c:axPos val="b"/>
        <c:numFmt formatCode="ge" sourceLinked="1"/>
        <c:majorTickMark val="none"/>
        <c:minorTickMark val="none"/>
        <c:tickLblPos val="none"/>
        <c:crossAx val="599994728"/>
        <c:crosses val="autoZero"/>
        <c:auto val="1"/>
        <c:lblOffset val="100"/>
        <c:baseTimeUnit val="years"/>
      </c:dateAx>
      <c:valAx>
        <c:axId val="59999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7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3.62</c:v>
                </c:pt>
                <c:pt idx="1">
                  <c:v>6.57</c:v>
                </c:pt>
                <c:pt idx="2">
                  <c:v>11.35</c:v>
                </c:pt>
                <c:pt idx="3">
                  <c:v>18.350000000000001</c:v>
                </c:pt>
                <c:pt idx="4">
                  <c:v>20.3</c:v>
                </c:pt>
              </c:numCache>
            </c:numRef>
          </c:val>
        </c:ser>
        <c:dLbls>
          <c:showLegendKey val="0"/>
          <c:showVal val="0"/>
          <c:showCatName val="0"/>
          <c:showSerName val="0"/>
          <c:showPercent val="0"/>
          <c:showBubbleSize val="0"/>
        </c:dLbls>
        <c:gapWidth val="150"/>
        <c:axId val="599995120"/>
        <c:axId val="5999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599995120"/>
        <c:axId val="599997472"/>
      </c:lineChart>
      <c:dateAx>
        <c:axId val="599995120"/>
        <c:scaling>
          <c:orientation val="minMax"/>
        </c:scaling>
        <c:delete val="1"/>
        <c:axPos val="b"/>
        <c:numFmt formatCode="ge" sourceLinked="1"/>
        <c:majorTickMark val="none"/>
        <c:minorTickMark val="none"/>
        <c:tickLblPos val="none"/>
        <c:crossAx val="599997472"/>
        <c:crosses val="autoZero"/>
        <c:auto val="1"/>
        <c:lblOffset val="100"/>
        <c:baseTimeUnit val="years"/>
      </c:dateAx>
      <c:valAx>
        <c:axId val="5999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9991200"/>
        <c:axId val="59999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599991200"/>
        <c:axId val="599990416"/>
      </c:lineChart>
      <c:dateAx>
        <c:axId val="599991200"/>
        <c:scaling>
          <c:orientation val="minMax"/>
        </c:scaling>
        <c:delete val="1"/>
        <c:axPos val="b"/>
        <c:numFmt formatCode="ge" sourceLinked="1"/>
        <c:majorTickMark val="none"/>
        <c:minorTickMark val="none"/>
        <c:tickLblPos val="none"/>
        <c:crossAx val="599990416"/>
        <c:crosses val="autoZero"/>
        <c:auto val="1"/>
        <c:lblOffset val="100"/>
        <c:baseTimeUnit val="years"/>
      </c:dateAx>
      <c:valAx>
        <c:axId val="59999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9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1169.69</c:v>
                </c:pt>
                <c:pt idx="1">
                  <c:v>561.29</c:v>
                </c:pt>
                <c:pt idx="2">
                  <c:v>509.95</c:v>
                </c:pt>
                <c:pt idx="3">
                  <c:v>419.13</c:v>
                </c:pt>
                <c:pt idx="4">
                  <c:v>770.2</c:v>
                </c:pt>
              </c:numCache>
            </c:numRef>
          </c:val>
        </c:ser>
        <c:dLbls>
          <c:showLegendKey val="0"/>
          <c:showVal val="0"/>
          <c:showCatName val="0"/>
          <c:showSerName val="0"/>
          <c:showPercent val="0"/>
          <c:showBubbleSize val="0"/>
        </c:dLbls>
        <c:gapWidth val="150"/>
        <c:axId val="599990808"/>
        <c:axId val="59999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99990808"/>
        <c:axId val="599991592"/>
      </c:lineChart>
      <c:dateAx>
        <c:axId val="599990808"/>
        <c:scaling>
          <c:orientation val="minMax"/>
        </c:scaling>
        <c:delete val="1"/>
        <c:axPos val="b"/>
        <c:numFmt formatCode="ge" sourceLinked="1"/>
        <c:majorTickMark val="none"/>
        <c:minorTickMark val="none"/>
        <c:tickLblPos val="none"/>
        <c:crossAx val="599991592"/>
        <c:crosses val="autoZero"/>
        <c:auto val="1"/>
        <c:lblOffset val="100"/>
        <c:baseTimeUnit val="years"/>
      </c:dateAx>
      <c:valAx>
        <c:axId val="59999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99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152.01</c:v>
                </c:pt>
                <c:pt idx="1">
                  <c:v>129.91</c:v>
                </c:pt>
                <c:pt idx="2">
                  <c:v>127.45</c:v>
                </c:pt>
                <c:pt idx="3">
                  <c:v>128.62</c:v>
                </c:pt>
                <c:pt idx="4">
                  <c:v>123.71</c:v>
                </c:pt>
              </c:numCache>
            </c:numRef>
          </c:val>
        </c:ser>
        <c:dLbls>
          <c:showLegendKey val="0"/>
          <c:showVal val="0"/>
          <c:showCatName val="0"/>
          <c:showSerName val="0"/>
          <c:showPercent val="0"/>
          <c:showBubbleSize val="0"/>
        </c:dLbls>
        <c:gapWidth val="150"/>
        <c:axId val="599992768"/>
        <c:axId val="5999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599992768"/>
        <c:axId val="599993160"/>
      </c:lineChart>
      <c:dateAx>
        <c:axId val="599992768"/>
        <c:scaling>
          <c:orientation val="minMax"/>
        </c:scaling>
        <c:delete val="1"/>
        <c:axPos val="b"/>
        <c:numFmt formatCode="ge" sourceLinked="1"/>
        <c:majorTickMark val="none"/>
        <c:minorTickMark val="none"/>
        <c:tickLblPos val="none"/>
        <c:crossAx val="599993160"/>
        <c:crosses val="autoZero"/>
        <c:auto val="1"/>
        <c:lblOffset val="100"/>
        <c:baseTimeUnit val="years"/>
      </c:dateAx>
      <c:valAx>
        <c:axId val="599993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9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112.31</c:v>
                </c:pt>
                <c:pt idx="1">
                  <c:v>111.69</c:v>
                </c:pt>
                <c:pt idx="2">
                  <c:v>112.13</c:v>
                </c:pt>
                <c:pt idx="3">
                  <c:v>113.83</c:v>
                </c:pt>
                <c:pt idx="4">
                  <c:v>109.99</c:v>
                </c:pt>
              </c:numCache>
            </c:numRef>
          </c:val>
        </c:ser>
        <c:dLbls>
          <c:showLegendKey val="0"/>
          <c:showVal val="0"/>
          <c:showCatName val="0"/>
          <c:showSerName val="0"/>
          <c:showPercent val="0"/>
          <c:showBubbleSize val="0"/>
        </c:dLbls>
        <c:gapWidth val="150"/>
        <c:axId val="599995904"/>
        <c:axId val="60097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599995904"/>
        <c:axId val="600976728"/>
      </c:lineChart>
      <c:dateAx>
        <c:axId val="599995904"/>
        <c:scaling>
          <c:orientation val="minMax"/>
        </c:scaling>
        <c:delete val="1"/>
        <c:axPos val="b"/>
        <c:numFmt formatCode="ge" sourceLinked="1"/>
        <c:majorTickMark val="none"/>
        <c:minorTickMark val="none"/>
        <c:tickLblPos val="none"/>
        <c:crossAx val="600976728"/>
        <c:crosses val="autoZero"/>
        <c:auto val="1"/>
        <c:lblOffset val="100"/>
        <c:baseTimeUnit val="years"/>
      </c:dateAx>
      <c:valAx>
        <c:axId val="60097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172.92</c:v>
                </c:pt>
                <c:pt idx="1">
                  <c:v>174.17</c:v>
                </c:pt>
                <c:pt idx="2">
                  <c:v>173.47</c:v>
                </c:pt>
                <c:pt idx="3">
                  <c:v>170.67</c:v>
                </c:pt>
                <c:pt idx="4">
                  <c:v>176.97</c:v>
                </c:pt>
              </c:numCache>
            </c:numRef>
          </c:val>
        </c:ser>
        <c:dLbls>
          <c:showLegendKey val="0"/>
          <c:showVal val="0"/>
          <c:showCatName val="0"/>
          <c:showSerName val="0"/>
          <c:showPercent val="0"/>
          <c:showBubbleSize val="0"/>
        </c:dLbls>
        <c:gapWidth val="150"/>
        <c:axId val="600982216"/>
        <c:axId val="6009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600982216"/>
        <c:axId val="600977120"/>
      </c:lineChart>
      <c:dateAx>
        <c:axId val="600982216"/>
        <c:scaling>
          <c:orientation val="minMax"/>
        </c:scaling>
        <c:delete val="1"/>
        <c:axPos val="b"/>
        <c:numFmt formatCode="ge" sourceLinked="1"/>
        <c:majorTickMark val="none"/>
        <c:minorTickMark val="none"/>
        <c:tickLblPos val="none"/>
        <c:crossAx val="600977120"/>
        <c:crosses val="autoZero"/>
        <c:auto val="1"/>
        <c:lblOffset val="100"/>
        <c:baseTimeUnit val="years"/>
      </c:dateAx>
      <c:valAx>
        <c:axId val="6009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9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香川県　観音寺市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62130</v>
      </c>
      <c r="AJ8" s="56"/>
      <c r="AK8" s="56"/>
      <c r="AL8" s="56"/>
      <c r="AM8" s="56"/>
      <c r="AN8" s="56"/>
      <c r="AO8" s="56"/>
      <c r="AP8" s="57"/>
      <c r="AQ8" s="47">
        <f>データ!R6</f>
        <v>117.84</v>
      </c>
      <c r="AR8" s="47"/>
      <c r="AS8" s="47"/>
      <c r="AT8" s="47"/>
      <c r="AU8" s="47"/>
      <c r="AV8" s="47"/>
      <c r="AW8" s="47"/>
      <c r="AX8" s="47"/>
      <c r="AY8" s="47">
        <f>データ!S6</f>
        <v>527.24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79.03</v>
      </c>
      <c r="K10" s="47"/>
      <c r="L10" s="47"/>
      <c r="M10" s="47"/>
      <c r="N10" s="47"/>
      <c r="O10" s="47"/>
      <c r="P10" s="47"/>
      <c r="Q10" s="47"/>
      <c r="R10" s="47">
        <f>データ!O6</f>
        <v>99.19</v>
      </c>
      <c r="S10" s="47"/>
      <c r="T10" s="47"/>
      <c r="U10" s="47"/>
      <c r="V10" s="47"/>
      <c r="W10" s="47"/>
      <c r="X10" s="47"/>
      <c r="Y10" s="47"/>
      <c r="Z10" s="78">
        <f>データ!P6</f>
        <v>3769</v>
      </c>
      <c r="AA10" s="78"/>
      <c r="AB10" s="78"/>
      <c r="AC10" s="78"/>
      <c r="AD10" s="78"/>
      <c r="AE10" s="78"/>
      <c r="AF10" s="78"/>
      <c r="AG10" s="78"/>
      <c r="AH10" s="2"/>
      <c r="AI10" s="78">
        <f>データ!T6</f>
        <v>61393</v>
      </c>
      <c r="AJ10" s="78"/>
      <c r="AK10" s="78"/>
      <c r="AL10" s="78"/>
      <c r="AM10" s="78"/>
      <c r="AN10" s="78"/>
      <c r="AO10" s="78"/>
      <c r="AP10" s="78"/>
      <c r="AQ10" s="47">
        <f>データ!U6</f>
        <v>80.45</v>
      </c>
      <c r="AR10" s="47"/>
      <c r="AS10" s="47"/>
      <c r="AT10" s="47"/>
      <c r="AU10" s="47"/>
      <c r="AV10" s="47"/>
      <c r="AW10" s="47"/>
      <c r="AX10" s="47"/>
      <c r="AY10" s="47">
        <f>データ!V6</f>
        <v>763.12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372056</v>
      </c>
      <c r="D6" s="31">
        <f t="shared" si="3"/>
        <v>46</v>
      </c>
      <c r="E6" s="31">
        <f t="shared" si="3"/>
        <v>1</v>
      </c>
      <c r="F6" s="31">
        <f t="shared" si="3"/>
        <v>0</v>
      </c>
      <c r="G6" s="31">
        <f t="shared" si="3"/>
        <v>1</v>
      </c>
      <c r="H6" s="31" t="str">
        <f t="shared" si="3"/>
        <v>香川県　観音寺市</v>
      </c>
      <c r="I6" s="31" t="str">
        <f t="shared" si="3"/>
        <v>法適用</v>
      </c>
      <c r="J6" s="31" t="str">
        <f t="shared" si="3"/>
        <v>水道事業</v>
      </c>
      <c r="K6" s="31" t="str">
        <f t="shared" si="3"/>
        <v>末端給水事業</v>
      </c>
      <c r="L6" s="31" t="str">
        <f t="shared" si="3"/>
        <v>A4</v>
      </c>
      <c r="M6" s="32" t="str">
        <f t="shared" si="3"/>
        <v>-</v>
      </c>
      <c r="N6" s="32">
        <f t="shared" si="3"/>
        <v>79.03</v>
      </c>
      <c r="O6" s="32">
        <f t="shared" si="3"/>
        <v>99.19</v>
      </c>
      <c r="P6" s="32">
        <f t="shared" si="3"/>
        <v>3769</v>
      </c>
      <c r="Q6" s="32">
        <f t="shared" si="3"/>
        <v>62130</v>
      </c>
      <c r="R6" s="32">
        <f t="shared" si="3"/>
        <v>117.84</v>
      </c>
      <c r="S6" s="32">
        <f t="shared" si="3"/>
        <v>527.24</v>
      </c>
      <c r="T6" s="32">
        <f t="shared" si="3"/>
        <v>61393</v>
      </c>
      <c r="U6" s="32">
        <f t="shared" si="3"/>
        <v>80.45</v>
      </c>
      <c r="V6" s="32">
        <f t="shared" si="3"/>
        <v>763.12</v>
      </c>
      <c r="W6" s="33">
        <f>IF(W7="",NA(),W7)</f>
        <v>113.98</v>
      </c>
      <c r="X6" s="33">
        <f t="shared" ref="X6:AF6" si="4">IF(X7="",NA(),X7)</f>
        <v>113.61</v>
      </c>
      <c r="Y6" s="33">
        <f t="shared" si="4"/>
        <v>114.57</v>
      </c>
      <c r="Z6" s="33">
        <f t="shared" si="4"/>
        <v>115.87</v>
      </c>
      <c r="AA6" s="33">
        <f t="shared" si="4"/>
        <v>111.99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1169.69</v>
      </c>
      <c r="AT6" s="33">
        <f t="shared" ref="AT6:BB6" si="6">IF(AT7="",NA(),AT7)</f>
        <v>561.29</v>
      </c>
      <c r="AU6" s="33">
        <f t="shared" si="6"/>
        <v>509.95</v>
      </c>
      <c r="AV6" s="33">
        <f t="shared" si="6"/>
        <v>419.13</v>
      </c>
      <c r="AW6" s="33">
        <f t="shared" si="6"/>
        <v>770.2</v>
      </c>
      <c r="AX6" s="33">
        <f t="shared" si="6"/>
        <v>695.41</v>
      </c>
      <c r="AY6" s="33">
        <f t="shared" si="6"/>
        <v>701</v>
      </c>
      <c r="AZ6" s="33">
        <f t="shared" si="6"/>
        <v>739.59</v>
      </c>
      <c r="BA6" s="33">
        <f t="shared" si="6"/>
        <v>335.95</v>
      </c>
      <c r="BB6" s="33">
        <f t="shared" si="6"/>
        <v>346.59</v>
      </c>
      <c r="BC6" s="32" t="str">
        <f>IF(BC7="","",IF(BC7="-","【-】","【"&amp;SUBSTITUTE(TEXT(BC7,"#,##0.00"),"-","△")&amp;"】"))</f>
        <v>【262.74】</v>
      </c>
      <c r="BD6" s="33">
        <f>IF(BD7="",NA(),BD7)</f>
        <v>152.01</v>
      </c>
      <c r="BE6" s="33">
        <f t="shared" ref="BE6:BM6" si="7">IF(BE7="",NA(),BE7)</f>
        <v>129.91</v>
      </c>
      <c r="BF6" s="33">
        <f t="shared" si="7"/>
        <v>127.45</v>
      </c>
      <c r="BG6" s="33">
        <f t="shared" si="7"/>
        <v>128.62</v>
      </c>
      <c r="BH6" s="33">
        <f t="shared" si="7"/>
        <v>123.71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112.31</v>
      </c>
      <c r="BP6" s="33">
        <f t="shared" ref="BP6:BX6" si="8">IF(BP7="",NA(),BP7)</f>
        <v>111.69</v>
      </c>
      <c r="BQ6" s="33">
        <f t="shared" si="8"/>
        <v>112.13</v>
      </c>
      <c r="BR6" s="33">
        <f t="shared" si="8"/>
        <v>113.83</v>
      </c>
      <c r="BS6" s="33">
        <f t="shared" si="8"/>
        <v>109.99</v>
      </c>
      <c r="BT6" s="33">
        <f t="shared" si="8"/>
        <v>99.61</v>
      </c>
      <c r="BU6" s="33">
        <f t="shared" si="8"/>
        <v>100.27</v>
      </c>
      <c r="BV6" s="33">
        <f t="shared" si="8"/>
        <v>99.46</v>
      </c>
      <c r="BW6" s="33">
        <f t="shared" si="8"/>
        <v>105.21</v>
      </c>
      <c r="BX6" s="33">
        <f t="shared" si="8"/>
        <v>105.71</v>
      </c>
      <c r="BY6" s="32" t="str">
        <f>IF(BY7="","",IF(BY7="-","【-】","【"&amp;SUBSTITUTE(TEXT(BY7,"#,##0.00"),"-","△")&amp;"】"))</f>
        <v>【104.99】</v>
      </c>
      <c r="BZ6" s="33">
        <f>IF(BZ7="",NA(),BZ7)</f>
        <v>172.92</v>
      </c>
      <c r="CA6" s="33">
        <f t="shared" ref="CA6:CI6" si="9">IF(CA7="",NA(),CA7)</f>
        <v>174.17</v>
      </c>
      <c r="CB6" s="33">
        <f t="shared" si="9"/>
        <v>173.47</v>
      </c>
      <c r="CC6" s="33">
        <f t="shared" si="9"/>
        <v>170.67</v>
      </c>
      <c r="CD6" s="33">
        <f t="shared" si="9"/>
        <v>176.97</v>
      </c>
      <c r="CE6" s="33">
        <f t="shared" si="9"/>
        <v>169.59</v>
      </c>
      <c r="CF6" s="33">
        <f t="shared" si="9"/>
        <v>169.62</v>
      </c>
      <c r="CG6" s="33">
        <f t="shared" si="9"/>
        <v>171.78</v>
      </c>
      <c r="CH6" s="33">
        <f t="shared" si="9"/>
        <v>162.59</v>
      </c>
      <c r="CI6" s="33">
        <f t="shared" si="9"/>
        <v>162.15</v>
      </c>
      <c r="CJ6" s="32" t="str">
        <f>IF(CJ7="","",IF(CJ7="-","【-】","【"&amp;SUBSTITUTE(TEXT(CJ7,"#,##0.00"),"-","△")&amp;"】"))</f>
        <v>【163.72】</v>
      </c>
      <c r="CK6" s="33">
        <f>IF(CK7="",NA(),CK7)</f>
        <v>78.55</v>
      </c>
      <c r="CL6" s="33">
        <f t="shared" ref="CL6:CT6" si="10">IF(CL7="",NA(),CL7)</f>
        <v>80.39</v>
      </c>
      <c r="CM6" s="33">
        <f t="shared" si="10"/>
        <v>79.42</v>
      </c>
      <c r="CN6" s="33">
        <f t="shared" si="10"/>
        <v>73.84</v>
      </c>
      <c r="CO6" s="33">
        <f t="shared" si="10"/>
        <v>80.099999999999994</v>
      </c>
      <c r="CP6" s="33">
        <f t="shared" si="10"/>
        <v>60.04</v>
      </c>
      <c r="CQ6" s="33">
        <f t="shared" si="10"/>
        <v>59.88</v>
      </c>
      <c r="CR6" s="33">
        <f t="shared" si="10"/>
        <v>59.68</v>
      </c>
      <c r="CS6" s="33">
        <f t="shared" si="10"/>
        <v>59.17</v>
      </c>
      <c r="CT6" s="33">
        <f t="shared" si="10"/>
        <v>59.34</v>
      </c>
      <c r="CU6" s="32" t="str">
        <f>IF(CU7="","",IF(CU7="-","【-】","【"&amp;SUBSTITUTE(TEXT(CU7,"#,##0.00"),"-","△")&amp;"】"))</f>
        <v>【59.76】</v>
      </c>
      <c r="CV6" s="33">
        <f>IF(CV7="",NA(),CV7)</f>
        <v>83.33</v>
      </c>
      <c r="CW6" s="33">
        <f t="shared" ref="CW6:DE6" si="11">IF(CW7="",NA(),CW7)</f>
        <v>80.77</v>
      </c>
      <c r="CX6" s="33">
        <f t="shared" si="11"/>
        <v>81.56</v>
      </c>
      <c r="CY6" s="33">
        <f t="shared" si="11"/>
        <v>84.9</v>
      </c>
      <c r="CZ6" s="33">
        <f t="shared" si="11"/>
        <v>87.58</v>
      </c>
      <c r="DA6" s="33">
        <f t="shared" si="11"/>
        <v>87.33</v>
      </c>
      <c r="DB6" s="33">
        <f t="shared" si="11"/>
        <v>87.65</v>
      </c>
      <c r="DC6" s="33">
        <f t="shared" si="11"/>
        <v>87.63</v>
      </c>
      <c r="DD6" s="33">
        <f t="shared" si="11"/>
        <v>87.6</v>
      </c>
      <c r="DE6" s="33">
        <f t="shared" si="11"/>
        <v>87.74</v>
      </c>
      <c r="DF6" s="32" t="str">
        <f>IF(DF7="","",IF(DF7="-","【-】","【"&amp;SUBSTITUTE(TEXT(DF7,"#,##0.00"),"-","△")&amp;"】"))</f>
        <v>【89.95】</v>
      </c>
      <c r="DG6" s="33">
        <f>IF(DG7="",NA(),DG7)</f>
        <v>47.03</v>
      </c>
      <c r="DH6" s="33">
        <f t="shared" ref="DH6:DP6" si="12">IF(DH7="",NA(),DH7)</f>
        <v>47.33</v>
      </c>
      <c r="DI6" s="33">
        <f t="shared" si="12"/>
        <v>47.47</v>
      </c>
      <c r="DJ6" s="33">
        <f t="shared" si="12"/>
        <v>50.74</v>
      </c>
      <c r="DK6" s="33">
        <f t="shared" si="12"/>
        <v>52.24</v>
      </c>
      <c r="DL6" s="33">
        <f t="shared" si="12"/>
        <v>37.71</v>
      </c>
      <c r="DM6" s="33">
        <f t="shared" si="12"/>
        <v>38.69</v>
      </c>
      <c r="DN6" s="33">
        <f t="shared" si="12"/>
        <v>39.65</v>
      </c>
      <c r="DO6" s="33">
        <f t="shared" si="12"/>
        <v>45.25</v>
      </c>
      <c r="DP6" s="33">
        <f t="shared" si="12"/>
        <v>46.27</v>
      </c>
      <c r="DQ6" s="32" t="str">
        <f>IF(DQ7="","",IF(DQ7="-","【-】","【"&amp;SUBSTITUTE(TEXT(DQ7,"#,##0.00"),"-","△")&amp;"】"))</f>
        <v>【47.18】</v>
      </c>
      <c r="DR6" s="33">
        <f>IF(DR7="",NA(),DR7)</f>
        <v>3.62</v>
      </c>
      <c r="DS6" s="33">
        <f t="shared" ref="DS6:EA6" si="13">IF(DS7="",NA(),DS7)</f>
        <v>6.57</v>
      </c>
      <c r="DT6" s="33">
        <f t="shared" si="13"/>
        <v>11.35</v>
      </c>
      <c r="DU6" s="33">
        <f t="shared" si="13"/>
        <v>18.350000000000001</v>
      </c>
      <c r="DV6" s="33">
        <f t="shared" si="13"/>
        <v>20.3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0.92</v>
      </c>
      <c r="ED6" s="33">
        <f t="shared" ref="ED6:EL6" si="14">IF(ED7="",NA(),ED7)</f>
        <v>0.82</v>
      </c>
      <c r="EE6" s="33">
        <f t="shared" si="14"/>
        <v>0.66</v>
      </c>
      <c r="EF6" s="33">
        <f t="shared" si="14"/>
        <v>0.56000000000000005</v>
      </c>
      <c r="EG6" s="33">
        <f t="shared" si="14"/>
        <v>0.23</v>
      </c>
      <c r="EH6" s="33">
        <f t="shared" si="14"/>
        <v>0.84</v>
      </c>
      <c r="EI6" s="33">
        <f t="shared" si="14"/>
        <v>0.78</v>
      </c>
      <c r="EJ6" s="33">
        <f t="shared" si="14"/>
        <v>0.83</v>
      </c>
      <c r="EK6" s="33">
        <f t="shared" si="14"/>
        <v>0.72</v>
      </c>
      <c r="EL6" s="33">
        <f t="shared" si="14"/>
        <v>0.71</v>
      </c>
      <c r="EM6" s="32" t="str">
        <f>IF(EM7="","",IF(EM7="-","【-】","【"&amp;SUBSTITUTE(TEXT(EM7,"#,##0.00"),"-","△")&amp;"】"))</f>
        <v>【1.06】</v>
      </c>
    </row>
    <row r="7" spans="1:143" s="34" customFormat="1" x14ac:dyDescent="0.15">
      <c r="A7" s="26"/>
      <c r="B7" s="35">
        <v>2015</v>
      </c>
      <c r="C7" s="35">
        <v>372056</v>
      </c>
      <c r="D7" s="35">
        <v>46</v>
      </c>
      <c r="E7" s="35">
        <v>1</v>
      </c>
      <c r="F7" s="35">
        <v>0</v>
      </c>
      <c r="G7" s="35">
        <v>1</v>
      </c>
      <c r="H7" s="35" t="s">
        <v>93</v>
      </c>
      <c r="I7" s="35" t="s">
        <v>94</v>
      </c>
      <c r="J7" s="35" t="s">
        <v>95</v>
      </c>
      <c r="K7" s="35" t="s">
        <v>96</v>
      </c>
      <c r="L7" s="35" t="s">
        <v>97</v>
      </c>
      <c r="M7" s="36" t="s">
        <v>98</v>
      </c>
      <c r="N7" s="36">
        <v>79.03</v>
      </c>
      <c r="O7" s="36">
        <v>99.19</v>
      </c>
      <c r="P7" s="36">
        <v>3769</v>
      </c>
      <c r="Q7" s="36">
        <v>62130</v>
      </c>
      <c r="R7" s="36">
        <v>117.84</v>
      </c>
      <c r="S7" s="36">
        <v>527.24</v>
      </c>
      <c r="T7" s="36">
        <v>61393</v>
      </c>
      <c r="U7" s="36">
        <v>80.45</v>
      </c>
      <c r="V7" s="36">
        <v>763.12</v>
      </c>
      <c r="W7" s="36">
        <v>113.98</v>
      </c>
      <c r="X7" s="36">
        <v>113.61</v>
      </c>
      <c r="Y7" s="36">
        <v>114.57</v>
      </c>
      <c r="Z7" s="36">
        <v>115.87</v>
      </c>
      <c r="AA7" s="36">
        <v>111.99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1169.69</v>
      </c>
      <c r="AT7" s="36">
        <v>561.29</v>
      </c>
      <c r="AU7" s="36">
        <v>509.95</v>
      </c>
      <c r="AV7" s="36">
        <v>419.13</v>
      </c>
      <c r="AW7" s="36">
        <v>770.2</v>
      </c>
      <c r="AX7" s="36">
        <v>695.41</v>
      </c>
      <c r="AY7" s="36">
        <v>701</v>
      </c>
      <c r="AZ7" s="36">
        <v>739.59</v>
      </c>
      <c r="BA7" s="36">
        <v>335.95</v>
      </c>
      <c r="BB7" s="36">
        <v>346.59</v>
      </c>
      <c r="BC7" s="36">
        <v>262.74</v>
      </c>
      <c r="BD7" s="36">
        <v>152.01</v>
      </c>
      <c r="BE7" s="36">
        <v>129.91</v>
      </c>
      <c r="BF7" s="36">
        <v>127.45</v>
      </c>
      <c r="BG7" s="36">
        <v>128.62</v>
      </c>
      <c r="BH7" s="36">
        <v>123.71</v>
      </c>
      <c r="BI7" s="36">
        <v>343.45</v>
      </c>
      <c r="BJ7" s="36">
        <v>330.99</v>
      </c>
      <c r="BK7" s="36">
        <v>324.08999999999997</v>
      </c>
      <c r="BL7" s="36">
        <v>319.82</v>
      </c>
      <c r="BM7" s="36">
        <v>312.02999999999997</v>
      </c>
      <c r="BN7" s="36">
        <v>276.38</v>
      </c>
      <c r="BO7" s="36">
        <v>112.31</v>
      </c>
      <c r="BP7" s="36">
        <v>111.69</v>
      </c>
      <c r="BQ7" s="36">
        <v>112.13</v>
      </c>
      <c r="BR7" s="36">
        <v>113.83</v>
      </c>
      <c r="BS7" s="36">
        <v>109.99</v>
      </c>
      <c r="BT7" s="36">
        <v>99.61</v>
      </c>
      <c r="BU7" s="36">
        <v>100.27</v>
      </c>
      <c r="BV7" s="36">
        <v>99.46</v>
      </c>
      <c r="BW7" s="36">
        <v>105.21</v>
      </c>
      <c r="BX7" s="36">
        <v>105.71</v>
      </c>
      <c r="BY7" s="36">
        <v>104.99</v>
      </c>
      <c r="BZ7" s="36">
        <v>172.92</v>
      </c>
      <c r="CA7" s="36">
        <v>174.17</v>
      </c>
      <c r="CB7" s="36">
        <v>173.47</v>
      </c>
      <c r="CC7" s="36">
        <v>170.67</v>
      </c>
      <c r="CD7" s="36">
        <v>176.97</v>
      </c>
      <c r="CE7" s="36">
        <v>169.59</v>
      </c>
      <c r="CF7" s="36">
        <v>169.62</v>
      </c>
      <c r="CG7" s="36">
        <v>171.78</v>
      </c>
      <c r="CH7" s="36">
        <v>162.59</v>
      </c>
      <c r="CI7" s="36">
        <v>162.15</v>
      </c>
      <c r="CJ7" s="36">
        <v>163.72</v>
      </c>
      <c r="CK7" s="36">
        <v>78.55</v>
      </c>
      <c r="CL7" s="36">
        <v>80.39</v>
      </c>
      <c r="CM7" s="36">
        <v>79.42</v>
      </c>
      <c r="CN7" s="36">
        <v>73.84</v>
      </c>
      <c r="CO7" s="36">
        <v>80.099999999999994</v>
      </c>
      <c r="CP7" s="36">
        <v>60.04</v>
      </c>
      <c r="CQ7" s="36">
        <v>59.88</v>
      </c>
      <c r="CR7" s="36">
        <v>59.68</v>
      </c>
      <c r="CS7" s="36">
        <v>59.17</v>
      </c>
      <c r="CT7" s="36">
        <v>59.34</v>
      </c>
      <c r="CU7" s="36">
        <v>59.76</v>
      </c>
      <c r="CV7" s="36">
        <v>83.33</v>
      </c>
      <c r="CW7" s="36">
        <v>80.77</v>
      </c>
      <c r="CX7" s="36">
        <v>81.56</v>
      </c>
      <c r="CY7" s="36">
        <v>84.9</v>
      </c>
      <c r="CZ7" s="36">
        <v>87.58</v>
      </c>
      <c r="DA7" s="36">
        <v>87.33</v>
      </c>
      <c r="DB7" s="36">
        <v>87.65</v>
      </c>
      <c r="DC7" s="36">
        <v>87.63</v>
      </c>
      <c r="DD7" s="36">
        <v>87.6</v>
      </c>
      <c r="DE7" s="36">
        <v>87.74</v>
      </c>
      <c r="DF7" s="36">
        <v>89.95</v>
      </c>
      <c r="DG7" s="36">
        <v>47.03</v>
      </c>
      <c r="DH7" s="36">
        <v>47.33</v>
      </c>
      <c r="DI7" s="36">
        <v>47.47</v>
      </c>
      <c r="DJ7" s="36">
        <v>50.74</v>
      </c>
      <c r="DK7" s="36">
        <v>52.24</v>
      </c>
      <c r="DL7" s="36">
        <v>37.71</v>
      </c>
      <c r="DM7" s="36">
        <v>38.69</v>
      </c>
      <c r="DN7" s="36">
        <v>39.65</v>
      </c>
      <c r="DO7" s="36">
        <v>45.25</v>
      </c>
      <c r="DP7" s="36">
        <v>46.27</v>
      </c>
      <c r="DQ7" s="36">
        <v>47.18</v>
      </c>
      <c r="DR7" s="36">
        <v>3.62</v>
      </c>
      <c r="DS7" s="36">
        <v>6.57</v>
      </c>
      <c r="DT7" s="36">
        <v>11.35</v>
      </c>
      <c r="DU7" s="36">
        <v>18.350000000000001</v>
      </c>
      <c r="DV7" s="36">
        <v>20.3</v>
      </c>
      <c r="DW7" s="36">
        <v>7.67</v>
      </c>
      <c r="DX7" s="36">
        <v>8.4</v>
      </c>
      <c r="DY7" s="36">
        <v>9.7100000000000009</v>
      </c>
      <c r="DZ7" s="36">
        <v>10.71</v>
      </c>
      <c r="EA7" s="36">
        <v>10.93</v>
      </c>
      <c r="EB7" s="36">
        <v>13.18</v>
      </c>
      <c r="EC7" s="36">
        <v>0.92</v>
      </c>
      <c r="ED7" s="36">
        <v>0.82</v>
      </c>
      <c r="EE7" s="36">
        <v>0.66</v>
      </c>
      <c r="EF7" s="36">
        <v>0.56000000000000005</v>
      </c>
      <c r="EG7" s="36">
        <v>0.23</v>
      </c>
      <c r="EH7" s="36">
        <v>0.84</v>
      </c>
      <c r="EI7" s="36">
        <v>0.78</v>
      </c>
      <c r="EJ7" s="36">
        <v>0.83</v>
      </c>
      <c r="EK7" s="36">
        <v>0.72</v>
      </c>
      <c r="EL7" s="36">
        <v>0.71</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