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政\財政2\公営企業\H28\290123【重要】公営企業に係る「経営比較分析表」の分析等について\県へ報告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<sst xmlns="http://schemas.openxmlformats.org/spreadsheetml/2006/main" count="221" uniqueCount="111">
  <si>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</si>
  <si>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</si>
  <si>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</si>
  <si>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</si>
  <si>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</si>
  <si>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</si>
  <si>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</si>
  <si>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</si>
  <si>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</si>
  <si>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</si>
  <si>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</si>
  <si>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</si>
  <si>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</si>
  <si>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</si>
  <si>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</si>
  <si>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</si>
  <si>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</si>
  <si>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</si>
  <si>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</si>
  <si>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</si>
  <si>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</si>
  <si>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</si>
  <si>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</si>
  <si>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</si>
  <si>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</si>
  <si>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</si>
  <si>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</si>
  <si>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</si>
  <si>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</si>
  <si>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</si>
  <si>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</si>
  <si>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</si>
  <si>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</si>
  <si>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</si>
  <si>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</si>
  <si>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</si>
  <si>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</si>
  <si>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</si>
  <si>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</si>
  <si>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</si>
  <si>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</si>
  <si>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</si>
  <si>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</si>
  <si>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</si>
  <si>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</si>
  <si>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</si>
  <si>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</si>
  <si>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</si>
  <si>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</si>
  <si>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</si>
  <si>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</si>
  <si>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</si>
  <si>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</si>
  <si>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</si>
  <si>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</si>
  <si>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</si>
  <si>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</si>
  <si>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</si>
  <si>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</si>
  <si>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</si>
  <si>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</si>
  <si>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</si>
  <si>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</si>
  <si>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</si>
  <si>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</si>
  <si>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</si>
  <si>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</si>
  <si>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</si>
  <si>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</si>
  <si>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</si>
  <si>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</si>
  <si>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</si>
  <si>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</si>
  <si>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</si>
  <si>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</si>
  <si>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</si>
  <si>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</si>
  <si>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</si>
  <si>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</si>
  <si>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</si>
  <si>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</si>
  <si>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</si>
  <si>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</si>
  <si>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</si>
  <si>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</si>
  <si>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</si>
  <si>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</si>
  <si>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</si>
  <si>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</si>
  <si>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</si>
  <si>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</si>
  <si>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</si>
  <si>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</si>
  <si>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</si>
  <si>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</si>
  <si>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</si>
  <si>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観音寺市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</si>
  <si>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</si>
  <si>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</si>
  <si>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</si>
  <si>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</si>
  <si>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</si>
  <si>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</si>
  <si>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</si>
  <si>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</si>
  <si>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</si>
  <si>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</si>
  <si>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</si>
  <si>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５４年度から供用を開始しており、管渠改善率については管渠更新の実績が無いため数値は０であるが老朽化も目立ってきている。そのため、平成２８年度から管渠施設長寿命化計画を策定している。また、終末処理場・ポンプ場の改築工事については、平成１５年度から着手し、平成２５年度から新たに作成した長寿命化計画（６ヶ年）に基づいて改築更新事業を推進している。</t>
    <rPh sb="1" eb="3">
      <t>ショウワ</t>
    </rPh>
    <rPh sb="5" eb="7">
      <t>ネンド</t>
    </rPh>
    <rPh sb="9" eb="11">
      <t>キョウヨウ</t>
    </rPh>
    <rPh sb="12" eb="14">
      <t>カイシ</t>
    </rPh>
    <rPh sb="19" eb="21">
      <t>カンキョ</t>
    </rPh>
    <rPh sb="21" eb="23">
      <t>カイゼン</t>
    </rPh>
    <rPh sb="23" eb="24">
      <t>リツ</t>
    </rPh>
    <rPh sb="29" eb="31">
      <t>カンキョ</t>
    </rPh>
    <rPh sb="31" eb="33">
      <t>コウシン</t>
    </rPh>
    <rPh sb="34" eb="36">
      <t>ジッセキ</t>
    </rPh>
    <rPh sb="37" eb="38">
      <t>ナ</t>
    </rPh>
    <rPh sb="41" eb="43">
      <t>スウチ</t>
    </rPh>
    <rPh sb="49" eb="52">
      <t>ロウキュウカ</t>
    </rPh>
    <rPh sb="53" eb="55">
      <t>メダ</t>
    </rPh>
    <rPh sb="67" eb="69">
      <t>ヘイセイ</t>
    </rPh>
    <rPh sb="71" eb="73">
      <t>ネンド</t>
    </rPh>
    <rPh sb="75" eb="77">
      <t>カンキョ</t>
    </rPh>
    <rPh sb="77" eb="79">
      <t>シセツ</t>
    </rPh>
    <rPh sb="79" eb="80">
      <t>チョウ</t>
    </rPh>
    <rPh sb="80" eb="83">
      <t>ジュミョウカ</t>
    </rPh>
    <rPh sb="83" eb="85">
      <t>ケイカク</t>
    </rPh>
    <rPh sb="86" eb="88">
      <t>サクテイ</t>
    </rPh>
    <rPh sb="96" eb="98">
      <t>シュウマツ</t>
    </rPh>
    <rPh sb="98" eb="101">
      <t>ショリジョウ</t>
    </rPh>
    <rPh sb="105" eb="106">
      <t>ジョウ</t>
    </rPh>
    <rPh sb="107" eb="109">
      <t>カイチク</t>
    </rPh>
    <rPh sb="109" eb="111">
      <t>コウジ</t>
    </rPh>
    <rPh sb="117" eb="119">
      <t>ヘイセイ</t>
    </rPh>
    <rPh sb="121" eb="123">
      <t>ネンド</t>
    </rPh>
    <rPh sb="125" eb="127">
      <t>チャクシュ</t>
    </rPh>
    <rPh sb="129" eb="131">
      <t>ヘイセイ</t>
    </rPh>
    <rPh sb="133" eb="135">
      <t>ネンド</t>
    </rPh>
    <rPh sb="137" eb="138">
      <t>アラ</t>
    </rPh>
    <rPh sb="140" eb="142">
      <t>サクセイ</t>
    </rPh>
    <rPh sb="144" eb="145">
      <t>チョウ</t>
    </rPh>
    <rPh sb="145" eb="148">
      <t>ジュミョウカ</t>
    </rPh>
    <rPh sb="148" eb="150">
      <t>ケイカク</t>
    </rPh>
    <rPh sb="153" eb="154">
      <t>ネン</t>
    </rPh>
    <rPh sb="156" eb="157">
      <t>モト</t>
    </rPh>
    <rPh sb="160" eb="162">
      <t>カイチク</t>
    </rPh>
    <rPh sb="162" eb="164">
      <t>コウシン</t>
    </rPh>
    <rPh sb="164" eb="166">
      <t>ジギョウ</t>
    </rPh>
    <rPh sb="167" eb="169">
      <t>スイシン</t>
    </rPh>
    <phoneticPr fontId="4"/>
  </si>
  <si>
    <t>　収益的収支比率は、80％台で推移しており、経費削減や接続率向上を図る必要がある。経費回収率については、類似団体平均を下回り、また、平成２７年度の値が下がっているが、流入水質の悪化による維持管理費の増等によるものである。
　汚水処理原価については、類似団体平均を大きく上回っており、平成２７年度については維持管理費の増と資本費の高止まりが要因である。そのため資本費平準化債を活用し資本費低減を図っている。また、投資の効率化や有収水量の確保が急務である。
　企業債残高対事業規模比率は、横ばいの状態だが、今後、企業債残高は減少する見込みのため緩やかに減少するものと考えられる。
　施設利用率については、類似団体平均と比べ、低い数値に留まっているが、合流式下水道地域を含むため、雨天時には稼働率が上昇する。
　水洗化率は、管渠の面整備を進める中で徐々に上昇してきているが、類似団体平均値を下回っており、引き続き水洗化率の向上を図る。</t>
    <rPh sb="1" eb="4">
      <t>シュウエキテキ</t>
    </rPh>
    <rPh sb="4" eb="6">
      <t>シュウシ</t>
    </rPh>
    <rPh sb="6" eb="8">
      <t>ヒリツ</t>
    </rPh>
    <rPh sb="13" eb="14">
      <t>ダイ</t>
    </rPh>
    <rPh sb="15" eb="17">
      <t>スイイ</t>
    </rPh>
    <rPh sb="22" eb="24">
      <t>ケイヒ</t>
    </rPh>
    <rPh sb="24" eb="26">
      <t>サクゲン</t>
    </rPh>
    <rPh sb="27" eb="29">
      <t>セツゾク</t>
    </rPh>
    <rPh sb="29" eb="30">
      <t>リツ</t>
    </rPh>
    <rPh sb="30" eb="32">
      <t>コウジョウ</t>
    </rPh>
    <rPh sb="33" eb="34">
      <t>ハカ</t>
    </rPh>
    <rPh sb="35" eb="37">
      <t>ヒツヨウ</t>
    </rPh>
    <rPh sb="41" eb="43">
      <t>ケイヒ</t>
    </rPh>
    <rPh sb="43" eb="45">
      <t>カイシュウ</t>
    </rPh>
    <rPh sb="45" eb="46">
      <t>リツ</t>
    </rPh>
    <rPh sb="52" eb="54">
      <t>ルイジ</t>
    </rPh>
    <rPh sb="54" eb="56">
      <t>ダンタイ</t>
    </rPh>
    <rPh sb="56" eb="58">
      <t>ヘイキン</t>
    </rPh>
    <rPh sb="59" eb="61">
      <t>シタマワ</t>
    </rPh>
    <rPh sb="66" eb="68">
      <t>ヘイセイ</t>
    </rPh>
    <rPh sb="70" eb="72">
      <t>ネンド</t>
    </rPh>
    <rPh sb="73" eb="74">
      <t>アタイ</t>
    </rPh>
    <rPh sb="75" eb="76">
      <t>サ</t>
    </rPh>
    <rPh sb="83" eb="85">
      <t>リュウニュウ</t>
    </rPh>
    <rPh sb="85" eb="87">
      <t>スイシツ</t>
    </rPh>
    <rPh sb="88" eb="90">
      <t>アッカ</t>
    </rPh>
    <rPh sb="93" eb="95">
      <t>イジ</t>
    </rPh>
    <rPh sb="95" eb="98">
      <t>カンリヒ</t>
    </rPh>
    <rPh sb="99" eb="100">
      <t>ゾウ</t>
    </rPh>
    <rPh sb="100" eb="101">
      <t>ナド</t>
    </rPh>
    <rPh sb="112" eb="114">
      <t>オスイ</t>
    </rPh>
    <rPh sb="114" eb="116">
      <t>ショリ</t>
    </rPh>
    <rPh sb="116" eb="118">
      <t>ゲンカ</t>
    </rPh>
    <rPh sb="124" eb="126">
      <t>ルイジ</t>
    </rPh>
    <rPh sb="126" eb="128">
      <t>ダンタイ</t>
    </rPh>
    <rPh sb="128" eb="130">
      <t>ヘイキン</t>
    </rPh>
    <rPh sb="131" eb="132">
      <t>オオ</t>
    </rPh>
    <rPh sb="134" eb="136">
      <t>ウワマワ</t>
    </rPh>
    <rPh sb="141" eb="143">
      <t>ヘイセイ</t>
    </rPh>
    <rPh sb="145" eb="147">
      <t>ネンド</t>
    </rPh>
    <rPh sb="152" eb="154">
      <t>イジ</t>
    </rPh>
    <rPh sb="154" eb="157">
      <t>カンリヒ</t>
    </rPh>
    <rPh sb="158" eb="159">
      <t>ゾウ</t>
    </rPh>
    <rPh sb="160" eb="162">
      <t>シホン</t>
    </rPh>
    <rPh sb="162" eb="163">
      <t>ヒ</t>
    </rPh>
    <rPh sb="164" eb="166">
      <t>タカド</t>
    </rPh>
    <rPh sb="169" eb="171">
      <t>ヨウイン</t>
    </rPh>
    <rPh sb="179" eb="181">
      <t>シホン</t>
    </rPh>
    <rPh sb="181" eb="182">
      <t>ヒ</t>
    </rPh>
    <rPh sb="182" eb="185">
      <t>ヘイジュンカ</t>
    </rPh>
    <rPh sb="185" eb="186">
      <t>サイ</t>
    </rPh>
    <rPh sb="187" eb="189">
      <t>カツヨウ</t>
    </rPh>
    <rPh sb="190" eb="192">
      <t>シホン</t>
    </rPh>
    <rPh sb="192" eb="193">
      <t>ヒ</t>
    </rPh>
    <rPh sb="193" eb="195">
      <t>テイゲン</t>
    </rPh>
    <rPh sb="196" eb="197">
      <t>ハカ</t>
    </rPh>
    <rPh sb="205" eb="207">
      <t>トウシ</t>
    </rPh>
    <rPh sb="208" eb="211">
      <t>コウリツカ</t>
    </rPh>
    <rPh sb="212" eb="214">
      <t>ユウシュウ</t>
    </rPh>
    <rPh sb="214" eb="216">
      <t>スイリョウ</t>
    </rPh>
    <rPh sb="217" eb="219">
      <t>カクホ</t>
    </rPh>
    <rPh sb="220" eb="222">
      <t>キュウム</t>
    </rPh>
    <rPh sb="228" eb="230">
      <t>キギョウ</t>
    </rPh>
    <rPh sb="230" eb="231">
      <t>サイ</t>
    </rPh>
    <rPh sb="231" eb="233">
      <t>ザンダカ</t>
    </rPh>
    <rPh sb="233" eb="234">
      <t>タイ</t>
    </rPh>
    <rPh sb="234" eb="236">
      <t>ジギョウ</t>
    </rPh>
    <rPh sb="236" eb="238">
      <t>キボ</t>
    </rPh>
    <rPh sb="238" eb="240">
      <t>ヒリツ</t>
    </rPh>
    <rPh sb="242" eb="243">
      <t>ヨコ</t>
    </rPh>
    <rPh sb="246" eb="248">
      <t>ジョウタイ</t>
    </rPh>
    <rPh sb="251" eb="253">
      <t>コンゴ</t>
    </rPh>
    <rPh sb="254" eb="256">
      <t>キギョウ</t>
    </rPh>
    <rPh sb="256" eb="257">
      <t>サイ</t>
    </rPh>
    <rPh sb="257" eb="259">
      <t>ザンダカ</t>
    </rPh>
    <rPh sb="260" eb="262">
      <t>ゲンショウ</t>
    </rPh>
    <rPh sb="264" eb="266">
      <t>ミコ</t>
    </rPh>
    <rPh sb="270" eb="271">
      <t>ユル</t>
    </rPh>
    <rPh sb="274" eb="276">
      <t>ゲンショウ</t>
    </rPh>
    <rPh sb="281" eb="282">
      <t>カンガ</t>
    </rPh>
    <rPh sb="289" eb="291">
      <t>シセツ</t>
    </rPh>
    <rPh sb="291" eb="294">
      <t>リヨウリツ</t>
    </rPh>
    <rPh sb="300" eb="302">
      <t>ルイジ</t>
    </rPh>
    <rPh sb="302" eb="304">
      <t>ダンタイ</t>
    </rPh>
    <rPh sb="304" eb="306">
      <t>ヘイキン</t>
    </rPh>
    <rPh sb="307" eb="308">
      <t>クラ</t>
    </rPh>
    <rPh sb="310" eb="311">
      <t>ヒク</t>
    </rPh>
    <rPh sb="312" eb="314">
      <t>スウチ</t>
    </rPh>
    <rPh sb="315" eb="316">
      <t>トド</t>
    </rPh>
    <rPh sb="323" eb="325">
      <t>ゴウリュウ</t>
    </rPh>
    <rPh sb="325" eb="326">
      <t>シキ</t>
    </rPh>
    <rPh sb="326" eb="329">
      <t>ゲスイドウ</t>
    </rPh>
    <rPh sb="329" eb="331">
      <t>チイキ</t>
    </rPh>
    <rPh sb="332" eb="333">
      <t>フク</t>
    </rPh>
    <rPh sb="337" eb="339">
      <t>ウテン</t>
    </rPh>
    <rPh sb="339" eb="340">
      <t>ジ</t>
    </rPh>
    <rPh sb="342" eb="344">
      <t>カドウ</t>
    </rPh>
    <rPh sb="344" eb="345">
      <t>リツ</t>
    </rPh>
    <rPh sb="346" eb="348">
      <t>ジョウショウ</t>
    </rPh>
    <rPh sb="353" eb="356">
      <t>スイセンカ</t>
    </rPh>
    <rPh sb="356" eb="357">
      <t>リツ</t>
    </rPh>
    <rPh sb="359" eb="361">
      <t>カンキョ</t>
    </rPh>
    <rPh sb="362" eb="363">
      <t>メン</t>
    </rPh>
    <rPh sb="363" eb="365">
      <t>セイビ</t>
    </rPh>
    <rPh sb="366" eb="367">
      <t>スス</t>
    </rPh>
    <rPh sb="369" eb="370">
      <t>ナカ</t>
    </rPh>
    <rPh sb="371" eb="373">
      <t>ジョジョ</t>
    </rPh>
    <rPh sb="374" eb="376">
      <t>ジョウショウ</t>
    </rPh>
    <rPh sb="384" eb="386">
      <t>ルイジ</t>
    </rPh>
    <rPh sb="386" eb="388">
      <t>ダンタイ</t>
    </rPh>
    <rPh sb="388" eb="391">
      <t>ヘイキンチ</t>
    </rPh>
    <rPh sb="392" eb="394">
      <t>シタマワ</t>
    </rPh>
    <rPh sb="399" eb="400">
      <t>ヒ</t>
    </rPh>
    <rPh sb="401" eb="402">
      <t>ツヅ</t>
    </rPh>
    <rPh sb="403" eb="406">
      <t>スイセンカ</t>
    </rPh>
    <rPh sb="406" eb="407">
      <t>リツ</t>
    </rPh>
    <rPh sb="408" eb="410">
      <t>コウジョウ</t>
    </rPh>
    <rPh sb="411" eb="412">
      <t>ハカ</t>
    </rPh>
    <phoneticPr fontId="4"/>
  </si>
  <si>
    <t>　経営状況については、総じて厳しい状態が続いている。要因として、地理的要因による汚水処理原価の高止まりや上昇傾向にあるがまだ類似団体平均値を下回る水洗化率などが挙げられる。より一層、維持管理費の削減や接続率の向上を図ることが経営を安定させる上で重要である。
　また、施設については、老朽化が進んでおり、下水道事業全体の見直しの検討をする中で更新費用の平準化を図り、持続可能な経営をしていくことが必要とされる。</t>
    <rPh sb="1" eb="3">
      <t>ケイエイ</t>
    </rPh>
    <rPh sb="3" eb="5">
      <t>ジョウキョウ</t>
    </rPh>
    <rPh sb="11" eb="12">
      <t>ソウ</t>
    </rPh>
    <rPh sb="14" eb="15">
      <t>キビ</t>
    </rPh>
    <rPh sb="17" eb="19">
      <t>ジョウタイ</t>
    </rPh>
    <rPh sb="20" eb="21">
      <t>ツヅ</t>
    </rPh>
    <rPh sb="26" eb="28">
      <t>ヨウイン</t>
    </rPh>
    <rPh sb="32" eb="35">
      <t>チリテキ</t>
    </rPh>
    <rPh sb="35" eb="37">
      <t>ヨウイン</t>
    </rPh>
    <rPh sb="40" eb="42">
      <t>オスイ</t>
    </rPh>
    <rPh sb="42" eb="44">
      <t>ショリ</t>
    </rPh>
    <rPh sb="44" eb="46">
      <t>ゲンカ</t>
    </rPh>
    <rPh sb="47" eb="49">
      <t>タカド</t>
    </rPh>
    <rPh sb="52" eb="54">
      <t>ジョウショウ</t>
    </rPh>
    <rPh sb="54" eb="56">
      <t>ケイコウ</t>
    </rPh>
    <rPh sb="73" eb="76">
      <t>スイセンカ</t>
    </rPh>
    <rPh sb="76" eb="77">
      <t>リツ</t>
    </rPh>
    <rPh sb="80" eb="81">
      <t>ア</t>
    </rPh>
    <rPh sb="88" eb="90">
      <t>イッソウ</t>
    </rPh>
    <rPh sb="91" eb="93">
      <t>イジ</t>
    </rPh>
    <rPh sb="93" eb="96">
      <t>カンリヒ</t>
    </rPh>
    <rPh sb="97" eb="99">
      <t>サクゲン</t>
    </rPh>
    <rPh sb="100" eb="102">
      <t>セツゾク</t>
    </rPh>
    <rPh sb="102" eb="103">
      <t>リツ</t>
    </rPh>
    <rPh sb="104" eb="106">
      <t>コウジョウ</t>
    </rPh>
    <rPh sb="107" eb="108">
      <t>ハカ</t>
    </rPh>
    <rPh sb="112" eb="114">
      <t>ケイエイ</t>
    </rPh>
    <rPh sb="115" eb="117">
      <t>アンテイ</t>
    </rPh>
    <rPh sb="120" eb="121">
      <t>ウエ</t>
    </rPh>
    <rPh sb="122" eb="124">
      <t>ジュウヨウ</t>
    </rPh>
    <rPh sb="133" eb="135">
      <t>シセツ</t>
    </rPh>
    <rPh sb="141" eb="144">
      <t>ロウキュウカ</t>
    </rPh>
    <rPh sb="145" eb="146">
      <t>スス</t>
    </rPh>
    <rPh sb="151" eb="154">
      <t>ゲスイドウ</t>
    </rPh>
    <rPh sb="154" eb="156">
      <t>ジギョウ</t>
    </rPh>
    <rPh sb="156" eb="158">
      <t>ゼンタイ</t>
    </rPh>
    <rPh sb="159" eb="161">
      <t>ミナオ</t>
    </rPh>
    <rPh sb="163" eb="165">
      <t>ケントウ</t>
    </rPh>
    <rPh sb="168" eb="169">
      <t>ナカ</t>
    </rPh>
    <rPh sb="170" eb="172">
      <t>コウシン</t>
    </rPh>
    <rPh sb="172" eb="174">
      <t>ヒヨウ</t>
    </rPh>
    <rPh sb="175" eb="178">
      <t>ヘイジュンカ</t>
    </rPh>
    <rPh sb="179" eb="180">
      <t>ハカ</t>
    </rPh>
    <rPh sb="182" eb="184">
      <t>ジゾク</t>
    </rPh>
    <rPh sb="184" eb="186">
      <t>カノウ</t>
    </rPh>
    <rPh sb="187" eb="189">
      <t>ケイエイ</t>
    </rPh>
    <rPh sb="197" eb="1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</si>
</sst>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0199008"/>
        <c:axId val="27019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0.24</c:v>
                </c:pt>
                <c:pt idx="2">
                  <c:v>0.15</c:v>
                </c:pt>
                <c:pt idx="3">
                  <c:v>0.11</c:v>
                </c:pt>
                <c:pt idx="4">
                  <c:v>0.09</c:v>
                </c:pt>
              </c:numCache>
            </c:numRef>
          </c:val>
          <c:smooth val="0"/>
        </c:ser>
        <c:dLbls>
          <c:showLegendKey val="0"/>
          <c:showVal val="0"/>
          <c:showCatName val="0"/>
          <c:showSerName val="0"/>
          <c:showPercent val="0"/>
          <c:showBubbleSize val="0"/>
        </c:dLbls>
        <c:marker val="1"/>
        <c:smooth val="0"/>
        <c:axId val="270199008"/>
        <c:axId val="270199792"/>
      </c:lineChart>
      <c:dateAx>
        <c:axId val="270199008"/>
        <c:scaling>
          <c:orientation val="minMax"/>
        </c:scaling>
        <c:delete val="1"/>
        <c:axPos val="b"/>
        <c:numFmt formatCode="ge" sourceLinked="1"/>
        <c:majorTickMark val="none"/>
        <c:minorTickMark val="none"/>
        <c:tickLblPos val="none"/>
        <c:crossAx val="270199792"/>
        <c:crosses val="autoZero"/>
        <c:auto val="1"/>
        <c:lblOffset val="100"/>
        <c:baseTimeUnit val="years"/>
      </c:dateAx>
      <c:valAx>
        <c:axId val="27019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1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80.36</c:v>
                </c:pt>
                <c:pt idx="1">
                  <c:v>84.09</c:v>
                </c:pt>
                <c:pt idx="2">
                  <c:v>87.85</c:v>
                </c:pt>
                <c:pt idx="3">
                  <c:v>83.15</c:v>
                </c:pt>
                <c:pt idx="4">
                  <c:v>80.44</c:v>
                </c:pt>
              </c:numCache>
            </c:numRef>
          </c:val>
        </c:ser>
        <c:dLbls>
          <c:showLegendKey val="0"/>
          <c:showVal val="0"/>
          <c:showCatName val="0"/>
          <c:showSerName val="0"/>
          <c:showPercent val="0"/>
          <c:showBubbleSize val="0"/>
        </c:dLbls>
        <c:gapWidth val="150"/>
        <c:axId val="270197048"/>
        <c:axId val="2701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0197048"/>
        <c:axId val="270197440"/>
      </c:lineChart>
      <c:dateAx>
        <c:axId val="270197048"/>
        <c:scaling>
          <c:orientation val="minMax"/>
        </c:scaling>
        <c:delete val="1"/>
        <c:axPos val="b"/>
        <c:numFmt formatCode="ge" sourceLinked="1"/>
        <c:majorTickMark val="none"/>
        <c:minorTickMark val="none"/>
        <c:tickLblPos val="none"/>
        <c:crossAx val="270197440"/>
        <c:crosses val="autoZero"/>
        <c:auto val="1"/>
        <c:lblOffset val="100"/>
        <c:baseTimeUnit val="years"/>
      </c:dateAx>
      <c:valAx>
        <c:axId val="2701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19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286280"/>
        <c:axId val="27228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286280"/>
        <c:axId val="272286672"/>
      </c:lineChart>
      <c:dateAx>
        <c:axId val="272286280"/>
        <c:scaling>
          <c:orientation val="minMax"/>
        </c:scaling>
        <c:delete val="1"/>
        <c:axPos val="b"/>
        <c:numFmt formatCode="ge" sourceLinked="1"/>
        <c:majorTickMark val="none"/>
        <c:minorTickMark val="none"/>
        <c:tickLblPos val="none"/>
        <c:crossAx val="272286672"/>
        <c:crosses val="autoZero"/>
        <c:auto val="1"/>
        <c:lblOffset val="100"/>
        <c:baseTimeUnit val="years"/>
      </c:dateAx>
      <c:valAx>
        <c:axId val="27228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28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285104"/>
        <c:axId val="27228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285104"/>
        <c:axId val="272281576"/>
      </c:lineChart>
      <c:dateAx>
        <c:axId val="272285104"/>
        <c:scaling>
          <c:orientation val="minMax"/>
        </c:scaling>
        <c:delete val="1"/>
        <c:axPos val="b"/>
        <c:numFmt formatCode="ge" sourceLinked="1"/>
        <c:majorTickMark val="none"/>
        <c:minorTickMark val="none"/>
        <c:tickLblPos val="none"/>
        <c:crossAx val="272281576"/>
        <c:crosses val="autoZero"/>
        <c:auto val="1"/>
        <c:lblOffset val="100"/>
        <c:baseTimeUnit val="years"/>
      </c:dateAx>
      <c:valAx>
        <c:axId val="27228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28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283144"/>
        <c:axId val="27227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283144"/>
        <c:axId val="272279224"/>
      </c:lineChart>
      <c:dateAx>
        <c:axId val="272283144"/>
        <c:scaling>
          <c:orientation val="minMax"/>
        </c:scaling>
        <c:delete val="1"/>
        <c:axPos val="b"/>
        <c:numFmt formatCode="ge" sourceLinked="1"/>
        <c:majorTickMark val="none"/>
        <c:minorTickMark val="none"/>
        <c:tickLblPos val="none"/>
        <c:crossAx val="272279224"/>
        <c:crosses val="autoZero"/>
        <c:auto val="1"/>
        <c:lblOffset val="100"/>
        <c:baseTimeUnit val="years"/>
      </c:dateAx>
      <c:valAx>
        <c:axId val="27227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28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280008"/>
        <c:axId val="27228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280008"/>
        <c:axId val="272280400"/>
      </c:lineChart>
      <c:dateAx>
        <c:axId val="272280008"/>
        <c:scaling>
          <c:orientation val="minMax"/>
        </c:scaling>
        <c:delete val="1"/>
        <c:axPos val="b"/>
        <c:numFmt formatCode="ge" sourceLinked="1"/>
        <c:majorTickMark val="none"/>
        <c:minorTickMark val="none"/>
        <c:tickLblPos val="none"/>
        <c:crossAx val="272280400"/>
        <c:crosses val="autoZero"/>
        <c:auto val="1"/>
        <c:lblOffset val="100"/>
        <c:baseTimeUnit val="years"/>
      </c:dateAx>
      <c:valAx>
        <c:axId val="27228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28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970.42</c:v>
                </c:pt>
                <c:pt idx="1">
                  <c:v>985</c:v>
                </c:pt>
                <c:pt idx="2">
                  <c:v>784.61</c:v>
                </c:pt>
                <c:pt idx="3">
                  <c:v>817.66</c:v>
                </c:pt>
                <c:pt idx="4">
                  <c:v>2702.93</c:v>
                </c:pt>
              </c:numCache>
            </c:numRef>
          </c:val>
        </c:ser>
        <c:dLbls>
          <c:showLegendKey val="0"/>
          <c:showVal val="0"/>
          <c:showCatName val="0"/>
          <c:showSerName val="0"/>
          <c:showPercent val="0"/>
          <c:showBubbleSize val="0"/>
        </c:dLbls>
        <c:gapWidth val="150"/>
        <c:axId val="272283928"/>
        <c:axId val="27228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793.1</c:v>
                </c:pt>
                <c:pt idx="1">
                  <c:v>759.86</c:v>
                </c:pt>
                <c:pt idx="2">
                  <c:v>739.53</c:v>
                </c:pt>
                <c:pt idx="3">
                  <c:v>721.06</c:v>
                </c:pt>
                <c:pt idx="4">
                  <c:v>1272.8800000000001</c:v>
                </c:pt>
              </c:numCache>
            </c:numRef>
          </c:val>
          <c:smooth val="0"/>
        </c:ser>
        <c:dLbls>
          <c:showLegendKey val="0"/>
          <c:showVal val="0"/>
          <c:showCatName val="0"/>
          <c:showSerName val="0"/>
          <c:showPercent val="0"/>
          <c:showBubbleSize val="0"/>
        </c:dLbls>
        <c:marker val="1"/>
        <c:smooth val="0"/>
        <c:axId val="272283928"/>
        <c:axId val="272285496"/>
      </c:lineChart>
      <c:dateAx>
        <c:axId val="272283928"/>
        <c:scaling>
          <c:orientation val="minMax"/>
        </c:scaling>
        <c:delete val="1"/>
        <c:axPos val="b"/>
        <c:numFmt formatCode="ge" sourceLinked="1"/>
        <c:majorTickMark val="none"/>
        <c:minorTickMark val="none"/>
        <c:tickLblPos val="none"/>
        <c:crossAx val="272285496"/>
        <c:crosses val="autoZero"/>
        <c:auto val="1"/>
        <c:lblOffset val="100"/>
        <c:baseTimeUnit val="years"/>
      </c:dateAx>
      <c:valAx>
        <c:axId val="27228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28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83.52</c:v>
                </c:pt>
                <c:pt idx="1">
                  <c:v>73.09</c:v>
                </c:pt>
                <c:pt idx="2">
                  <c:v>86.99</c:v>
                </c:pt>
                <c:pt idx="3">
                  <c:v>81.42</c:v>
                </c:pt>
                <c:pt idx="4">
                  <c:v>66.03</c:v>
                </c:pt>
              </c:numCache>
            </c:numRef>
          </c:val>
        </c:ser>
        <c:dLbls>
          <c:showLegendKey val="0"/>
          <c:showVal val="0"/>
          <c:showCatName val="0"/>
          <c:showSerName val="0"/>
          <c:showPercent val="0"/>
          <c:showBubbleSize val="0"/>
        </c:dLbls>
        <c:gapWidth val="150"/>
        <c:axId val="272610800"/>
        <c:axId val="27260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85.47</c:v>
                </c:pt>
                <c:pt idx="1">
                  <c:v>85.6</c:v>
                </c:pt>
                <c:pt idx="2">
                  <c:v>84.05</c:v>
                </c:pt>
                <c:pt idx="3">
                  <c:v>84.86</c:v>
                </c:pt>
                <c:pt idx="4">
                  <c:v>85.39</c:v>
                </c:pt>
              </c:numCache>
            </c:numRef>
          </c:val>
          <c:smooth val="0"/>
        </c:ser>
        <c:dLbls>
          <c:showLegendKey val="0"/>
          <c:showVal val="0"/>
          <c:showCatName val="0"/>
          <c:showSerName val="0"/>
          <c:showPercent val="0"/>
          <c:showBubbleSize val="0"/>
        </c:dLbls>
        <c:marker val="1"/>
        <c:smooth val="0"/>
        <c:axId val="272610800"/>
        <c:axId val="272608840"/>
      </c:lineChart>
      <c:dateAx>
        <c:axId val="272610800"/>
        <c:scaling>
          <c:orientation val="minMax"/>
        </c:scaling>
        <c:delete val="1"/>
        <c:axPos val="b"/>
        <c:numFmt formatCode="ge" sourceLinked="1"/>
        <c:majorTickMark val="none"/>
        <c:minorTickMark val="none"/>
        <c:tickLblPos val="none"/>
        <c:crossAx val="272608840"/>
        <c:crosses val="autoZero"/>
        <c:auto val="1"/>
        <c:lblOffset val="100"/>
        <c:baseTimeUnit val="years"/>
      </c:dateAx>
      <c:valAx>
        <c:axId val="27260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61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254.09</c:v>
                </c:pt>
                <c:pt idx="1">
                  <c:v>272.8</c:v>
                </c:pt>
                <c:pt idx="2">
                  <c:v>244.33</c:v>
                </c:pt>
                <c:pt idx="3">
                  <c:v>265.20999999999998</c:v>
                </c:pt>
                <c:pt idx="4">
                  <c:v>330.12</c:v>
                </c:pt>
              </c:numCache>
            </c:numRef>
          </c:val>
        </c:ser>
        <c:dLbls>
          <c:showLegendKey val="0"/>
          <c:showVal val="0"/>
          <c:showCatName val="0"/>
          <c:showSerName val="0"/>
          <c:showPercent val="0"/>
          <c:showBubbleSize val="0"/>
        </c:dLbls>
        <c:gapWidth val="150"/>
        <c:axId val="272611584"/>
        <c:axId val="27261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184.8</c:v>
                </c:pt>
                <c:pt idx="1">
                  <c:v>185.04</c:v>
                </c:pt>
                <c:pt idx="2">
                  <c:v>190.12</c:v>
                </c:pt>
                <c:pt idx="3">
                  <c:v>188.14</c:v>
                </c:pt>
                <c:pt idx="4">
                  <c:v>188.79</c:v>
                </c:pt>
              </c:numCache>
            </c:numRef>
          </c:val>
          <c:smooth val="0"/>
        </c:ser>
        <c:dLbls>
          <c:showLegendKey val="0"/>
          <c:showVal val="0"/>
          <c:showCatName val="0"/>
          <c:showSerName val="0"/>
          <c:showPercent val="0"/>
          <c:showBubbleSize val="0"/>
        </c:dLbls>
        <c:marker val="1"/>
        <c:smooth val="0"/>
        <c:axId val="272611584"/>
        <c:axId val="272611192"/>
      </c:lineChart>
      <c:dateAx>
        <c:axId val="272611584"/>
        <c:scaling>
          <c:orientation val="minMax"/>
        </c:scaling>
        <c:delete val="1"/>
        <c:axPos val="b"/>
        <c:numFmt formatCode="ge" sourceLinked="1"/>
        <c:majorTickMark val="none"/>
        <c:minorTickMark val="none"/>
        <c:tickLblPos val="none"/>
        <c:crossAx val="272611192"/>
        <c:crosses val="autoZero"/>
        <c:auto val="1"/>
        <c:lblOffset val="100"/>
        <c:baseTimeUnit val="years"/>
      </c:dateAx>
      <c:valAx>
        <c:axId val="27261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6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53.3</c:v>
                </c:pt>
                <c:pt idx="1">
                  <c:v>51.01</c:v>
                </c:pt>
                <c:pt idx="2">
                  <c:v>54.64</c:v>
                </c:pt>
                <c:pt idx="3">
                  <c:v>51.91</c:v>
                </c:pt>
                <c:pt idx="4">
                  <c:v>57.68</c:v>
                </c:pt>
              </c:numCache>
            </c:numRef>
          </c:val>
        </c:ser>
        <c:dLbls>
          <c:showLegendKey val="0"/>
          <c:showVal val="0"/>
          <c:showCatName val="0"/>
          <c:showSerName val="0"/>
          <c:showPercent val="0"/>
          <c:showBubbleSize val="0"/>
        </c:dLbls>
        <c:gapWidth val="150"/>
        <c:axId val="272611976"/>
        <c:axId val="27261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61.95</c:v>
                </c:pt>
                <c:pt idx="1">
                  <c:v>61.91</c:v>
                </c:pt>
                <c:pt idx="2">
                  <c:v>63.6</c:v>
                </c:pt>
                <c:pt idx="3">
                  <c:v>64.23</c:v>
                </c:pt>
                <c:pt idx="4">
                  <c:v>59.4</c:v>
                </c:pt>
              </c:numCache>
            </c:numRef>
          </c:val>
          <c:smooth val="0"/>
        </c:ser>
        <c:dLbls>
          <c:showLegendKey val="0"/>
          <c:showVal val="0"/>
          <c:showCatName val="0"/>
          <c:showSerName val="0"/>
          <c:showPercent val="0"/>
          <c:showBubbleSize val="0"/>
        </c:dLbls>
        <c:marker val="1"/>
        <c:smooth val="0"/>
        <c:axId val="272611976"/>
        <c:axId val="272612760"/>
      </c:lineChart>
      <c:dateAx>
        <c:axId val="272611976"/>
        <c:scaling>
          <c:orientation val="minMax"/>
        </c:scaling>
        <c:delete val="1"/>
        <c:axPos val="b"/>
        <c:numFmt formatCode="ge" sourceLinked="1"/>
        <c:majorTickMark val="none"/>
        <c:minorTickMark val="none"/>
        <c:tickLblPos val="none"/>
        <c:crossAx val="272612760"/>
        <c:crosses val="autoZero"/>
        <c:auto val="1"/>
        <c:lblOffset val="100"/>
        <c:baseTimeUnit val="years"/>
      </c:dateAx>
      <c:valAx>
        <c:axId val="27261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61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81.260000000000005</c:v>
                </c:pt>
                <c:pt idx="1">
                  <c:v>83.01</c:v>
                </c:pt>
                <c:pt idx="2">
                  <c:v>83.06</c:v>
                </c:pt>
                <c:pt idx="3">
                  <c:v>83.15</c:v>
                </c:pt>
                <c:pt idx="4">
                  <c:v>84.5</c:v>
                </c:pt>
              </c:numCache>
            </c:numRef>
          </c:val>
        </c:ser>
        <c:dLbls>
          <c:showLegendKey val="0"/>
          <c:showVal val="0"/>
          <c:showCatName val="0"/>
          <c:showSerName val="0"/>
          <c:showPercent val="0"/>
          <c:showBubbleSize val="0"/>
        </c:dLbls>
        <c:gapWidth val="150"/>
        <c:axId val="272610016"/>
        <c:axId val="2726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90.37</c:v>
                </c:pt>
                <c:pt idx="1">
                  <c:v>90.89</c:v>
                </c:pt>
                <c:pt idx="2">
                  <c:v>90.98</c:v>
                </c:pt>
                <c:pt idx="3">
                  <c:v>90.22</c:v>
                </c:pt>
                <c:pt idx="4">
                  <c:v>89.81</c:v>
                </c:pt>
              </c:numCache>
            </c:numRef>
          </c:val>
          <c:smooth val="0"/>
        </c:ser>
        <c:dLbls>
          <c:showLegendKey val="0"/>
          <c:showVal val="0"/>
          <c:showCatName val="0"/>
          <c:showSerName val="0"/>
          <c:showPercent val="0"/>
          <c:showBubbleSize val="0"/>
        </c:dLbls>
        <c:marker val="1"/>
        <c:smooth val="0"/>
        <c:axId val="272610016"/>
        <c:axId val="272613152"/>
      </c:lineChart>
      <c:dateAx>
        <c:axId val="272610016"/>
        <c:scaling>
          <c:orientation val="minMax"/>
        </c:scaling>
        <c:delete val="1"/>
        <c:axPos val="b"/>
        <c:numFmt formatCode="ge" sourceLinked="1"/>
        <c:majorTickMark val="none"/>
        <c:minorTickMark val="none"/>
        <c:tickLblPos val="none"/>
        <c:crossAx val="272613152"/>
        <c:crosses val="autoZero"/>
        <c:auto val="1"/>
        <c:lblOffset val="100"/>
        <c:baseTimeUnit val="years"/>
      </c:dateAx>
      <c:valAx>
        <c:axId val="2726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6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【900.39】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3" zoomScaleNormal="100" workbookViewId="0">
      <selection activeCell="BK21" sqref="BK2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香川県　観音寺市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Cc1</v>
      </c>
      <c r="X8" s="46"/>
      <c r="Y8" s="46"/>
      <c r="Z8" s="46"/>
      <c r="AA8" s="46"/>
      <c r="AB8" s="46"/>
      <c r="AC8" s="46"/>
      <c r="AD8" s="3"/>
      <c r="AE8" s="3"/>
      <c r="AF8" s="3"/>
      <c r="AG8" s="3"/>
      <c r="AH8" s="3"/>
      <c r="AI8" s="3"/>
      <c r="AJ8" s="3"/>
      <c r="AK8" s="3"/>
      <c r="AL8" s="47">
        <f>データ!R6</f>
        <v>62130</v>
      </c>
      <c r="AM8" s="47"/>
      <c r="AN8" s="47"/>
      <c r="AO8" s="47"/>
      <c r="AP8" s="47"/>
      <c r="AQ8" s="47"/>
      <c r="AR8" s="47"/>
      <c r="AS8" s="47"/>
      <c r="AT8" s="43">
        <f>データ!S6</f>
        <v>117.84</v>
      </c>
      <c r="AU8" s="43"/>
      <c r="AV8" s="43"/>
      <c r="AW8" s="43"/>
      <c r="AX8" s="43"/>
      <c r="AY8" s="43"/>
      <c r="AZ8" s="43"/>
      <c r="BA8" s="43"/>
      <c r="BB8" s="43">
        <f>データ!T6</f>
        <v>527.24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19</v>
      </c>
      <c r="Q10" s="43"/>
      <c r="R10" s="43"/>
      <c r="S10" s="43"/>
      <c r="T10" s="43"/>
      <c r="U10" s="43"/>
      <c r="V10" s="43"/>
      <c r="W10" s="43">
        <f>データ!P6</f>
        <v>47.89</v>
      </c>
      <c r="X10" s="43"/>
      <c r="Y10" s="43"/>
      <c r="Z10" s="43"/>
      <c r="AA10" s="43"/>
      <c r="AB10" s="43"/>
      <c r="AC10" s="43"/>
      <c r="AD10" s="47">
        <f>データ!Q6</f>
        <v>3159</v>
      </c>
      <c r="AE10" s="47"/>
      <c r="AF10" s="47"/>
      <c r="AG10" s="47"/>
      <c r="AH10" s="47"/>
      <c r="AI10" s="47"/>
      <c r="AJ10" s="47"/>
      <c r="AK10" s="2"/>
      <c r="AL10" s="47">
        <f>データ!U6</f>
        <v>11760</v>
      </c>
      <c r="AM10" s="47"/>
      <c r="AN10" s="47"/>
      <c r="AO10" s="47"/>
      <c r="AP10" s="47"/>
      <c r="AQ10" s="47"/>
      <c r="AR10" s="47"/>
      <c r="AS10" s="47"/>
      <c r="AT10" s="43">
        <f>データ!V6</f>
        <v>3.3</v>
      </c>
      <c r="AU10" s="43"/>
      <c r="AV10" s="43"/>
      <c r="AW10" s="43"/>
      <c r="AX10" s="43"/>
      <c r="AY10" s="43"/>
      <c r="AZ10" s="43"/>
      <c r="BA10" s="43"/>
      <c r="BB10" s="43">
        <f>データ!W6</f>
        <v>3563.64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372056</v>
      </c>
      <c r="D6" s="31">
        <f t="shared" si="3"/>
        <v>47</v>
      </c>
      <c r="E6" s="31">
        <f t="shared" si="3"/>
        <v>17</v>
      </c>
      <c r="F6" s="31">
        <f t="shared" si="3"/>
        <v>1</v>
      </c>
      <c r="G6" s="31">
        <f t="shared" si="3"/>
        <v>0</v>
      </c>
      <c r="H6" s="31" t="str">
        <f t="shared" si="3"/>
        <v>香川県　観音寺市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19</v>
      </c>
      <c r="P6" s="32">
        <f t="shared" si="3"/>
        <v>47.89</v>
      </c>
      <c r="Q6" s="32">
        <f t="shared" si="3"/>
        <v>3159</v>
      </c>
      <c r="R6" s="32">
        <f t="shared" si="3"/>
        <v>62130</v>
      </c>
      <c r="S6" s="32">
        <f t="shared" si="3"/>
        <v>117.84</v>
      </c>
      <c r="T6" s="32">
        <f t="shared" si="3"/>
        <v>527.24</v>
      </c>
      <c r="U6" s="32">
        <f t="shared" si="3"/>
        <v>11760</v>
      </c>
      <c r="V6" s="32">
        <f t="shared" si="3"/>
        <v>3.3</v>
      </c>
      <c r="W6" s="32">
        <f t="shared" si="3"/>
        <v>3563.64</v>
      </c>
      <c r="X6" s="33">
        <f>IF(X7="",NA(),X7)</f>
        <v>80.36</v>
      </c>
      <c r="Y6" s="33">
        <f t="shared" ref="Y6:AG6" si="4">IF(Y7="",NA(),Y7)</f>
        <v>84.09</v>
      </c>
      <c r="Z6" s="33">
        <f t="shared" si="4"/>
        <v>87.85</v>
      </c>
      <c r="AA6" s="33">
        <f t="shared" si="4"/>
        <v>83.15</v>
      </c>
      <c r="AB6" s="33">
        <f t="shared" si="4"/>
        <v>80.44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970.42</v>
      </c>
      <c r="BF6" s="33">
        <f t="shared" ref="BF6:BN6" si="7">IF(BF7="",NA(),BF7)</f>
        <v>985</v>
      </c>
      <c r="BG6" s="33">
        <f t="shared" si="7"/>
        <v>784.61</v>
      </c>
      <c r="BH6" s="33">
        <f t="shared" si="7"/>
        <v>817.66</v>
      </c>
      <c r="BI6" s="33">
        <f t="shared" si="7"/>
        <v>2702.93</v>
      </c>
      <c r="BJ6" s="33">
        <f t="shared" si="7"/>
        <v>793.1</v>
      </c>
      <c r="BK6" s="33">
        <f t="shared" si="7"/>
        <v>759.86</v>
      </c>
      <c r="BL6" s="33">
        <f t="shared" si="7"/>
        <v>739.53</v>
      </c>
      <c r="BM6" s="33">
        <f t="shared" si="7"/>
        <v>721.06</v>
      </c>
      <c r="BN6" s="33">
        <f t="shared" si="7"/>
        <v>1272.8800000000001</v>
      </c>
      <c r="BO6" s="32" t="str">
        <f>IF(BO7="","",IF(BO7="-","【-】","【"&amp;SUBSTITUTE(TEXT(BO7,"#,##0.00"),"-","△")&amp;"】"))</f>
        <v>【900.39】</v>
      </c>
      <c r="BP6" s="33">
        <f>IF(BP7="",NA(),BP7)</f>
        <v>83.52</v>
      </c>
      <c r="BQ6" s="33">
        <f t="shared" ref="BQ6:BY6" si="8">IF(BQ7="",NA(),BQ7)</f>
        <v>73.09</v>
      </c>
      <c r="BR6" s="33">
        <f t="shared" si="8"/>
        <v>86.99</v>
      </c>
      <c r="BS6" s="33">
        <f t="shared" si="8"/>
        <v>81.42</v>
      </c>
      <c r="BT6" s="33">
        <f t="shared" si="8"/>
        <v>66.03</v>
      </c>
      <c r="BU6" s="33">
        <f t="shared" si="8"/>
        <v>85.47</v>
      </c>
      <c r="BV6" s="33">
        <f t="shared" si="8"/>
        <v>85.6</v>
      </c>
      <c r="BW6" s="33">
        <f t="shared" si="8"/>
        <v>84.05</v>
      </c>
      <c r="BX6" s="33">
        <f t="shared" si="8"/>
        <v>84.86</v>
      </c>
      <c r="BY6" s="33">
        <f t="shared" si="8"/>
        <v>85.39</v>
      </c>
      <c r="BZ6" s="32" t="str">
        <f>IF(BZ7="","",IF(BZ7="-","【-】","【"&amp;SUBSTITUTE(TEXT(BZ7,"#,##0.00"),"-","△")&amp;"】"))</f>
        <v>【98.53】</v>
      </c>
      <c r="CA6" s="33">
        <f>IF(CA7="",NA(),CA7)</f>
        <v>254.09</v>
      </c>
      <c r="CB6" s="33">
        <f t="shared" ref="CB6:CJ6" si="9">IF(CB7="",NA(),CB7)</f>
        <v>272.8</v>
      </c>
      <c r="CC6" s="33">
        <f t="shared" si="9"/>
        <v>244.33</v>
      </c>
      <c r="CD6" s="33">
        <f t="shared" si="9"/>
        <v>265.20999999999998</v>
      </c>
      <c r="CE6" s="33">
        <f t="shared" si="9"/>
        <v>330.12</v>
      </c>
      <c r="CF6" s="33">
        <f t="shared" si="9"/>
        <v>184.8</v>
      </c>
      <c r="CG6" s="33">
        <f t="shared" si="9"/>
        <v>185.04</v>
      </c>
      <c r="CH6" s="33">
        <f t="shared" si="9"/>
        <v>190.12</v>
      </c>
      <c r="CI6" s="33">
        <f t="shared" si="9"/>
        <v>188.14</v>
      </c>
      <c r="CJ6" s="33">
        <f t="shared" si="9"/>
        <v>188.79</v>
      </c>
      <c r="CK6" s="32" t="str">
        <f>IF(CK7="","",IF(CK7="-","【-】","【"&amp;SUBSTITUTE(TEXT(CK7,"#,##0.00"),"-","△")&amp;"】"))</f>
        <v>【139.70】</v>
      </c>
      <c r="CL6" s="33">
        <f>IF(CL7="",NA(),CL7)</f>
        <v>53.3</v>
      </c>
      <c r="CM6" s="33">
        <f t="shared" ref="CM6:CU6" si="10">IF(CM7="",NA(),CM7)</f>
        <v>51.01</v>
      </c>
      <c r="CN6" s="33">
        <f t="shared" si="10"/>
        <v>54.64</v>
      </c>
      <c r="CO6" s="33">
        <f t="shared" si="10"/>
        <v>51.91</v>
      </c>
      <c r="CP6" s="33">
        <f t="shared" si="10"/>
        <v>57.68</v>
      </c>
      <c r="CQ6" s="33">
        <f t="shared" si="10"/>
        <v>61.95</v>
      </c>
      <c r="CR6" s="33">
        <f t="shared" si="10"/>
        <v>61.91</v>
      </c>
      <c r="CS6" s="33">
        <f t="shared" si="10"/>
        <v>63.6</v>
      </c>
      <c r="CT6" s="33">
        <f t="shared" si="10"/>
        <v>64.23</v>
      </c>
      <c r="CU6" s="33">
        <f t="shared" si="10"/>
        <v>59.4</v>
      </c>
      <c r="CV6" s="32" t="str">
        <f>IF(CV7="","",IF(CV7="-","【-】","【"&amp;SUBSTITUTE(TEXT(CV7,"#,##0.00"),"-","△")&amp;"】"))</f>
        <v>【60.01】</v>
      </c>
      <c r="CW6" s="33">
        <f>IF(CW7="",NA(),CW7)</f>
        <v>81.260000000000005</v>
      </c>
      <c r="CX6" s="33">
        <f t="shared" ref="CX6:DF6" si="11">IF(CX7="",NA(),CX7)</f>
        <v>83.01</v>
      </c>
      <c r="CY6" s="33">
        <f t="shared" si="11"/>
        <v>83.06</v>
      </c>
      <c r="CZ6" s="33">
        <f t="shared" si="11"/>
        <v>83.15</v>
      </c>
      <c r="DA6" s="33">
        <f t="shared" si="11"/>
        <v>84.5</v>
      </c>
      <c r="DB6" s="33">
        <f t="shared" si="11"/>
        <v>90.37</v>
      </c>
      <c r="DC6" s="33">
        <f t="shared" si="11"/>
        <v>90.89</v>
      </c>
      <c r="DD6" s="33">
        <f t="shared" si="11"/>
        <v>90.98</v>
      </c>
      <c r="DE6" s="33">
        <f t="shared" si="11"/>
        <v>90.22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0.24</v>
      </c>
      <c r="EK6" s="33">
        <f t="shared" si="14"/>
        <v>0.15</v>
      </c>
      <c r="EL6" s="33">
        <f t="shared" si="14"/>
        <v>0.11</v>
      </c>
      <c r="EM6" s="33">
        <f t="shared" si="14"/>
        <v>0.09</v>
      </c>
      <c r="EN6" s="32" t="str">
        <f>IF(EN7="","",IF(EN7="-","【-】","【"&amp;SUBSTITUTE(TEXT(EN7,"#,##0.00"),"-","△")&amp;"】"))</f>
        <v>【0.41】</v>
      </c>
    </row>
    <row r="7" spans="1:144" s="34" customFormat="1">
      <c r="A7" s="26"/>
      <c r="B7" s="35">
        <v>2015</v>
      </c>
      <c r="C7" s="35">
        <v>372056</v>
      </c>
      <c r="D7" s="35">
        <v>47</v>
      </c>
      <c r="E7" s="35">
        <v>17</v>
      </c>
      <c r="F7" s="35">
        <v>1</v>
      </c>
      <c r="G7" s="35">
        <v>0</v>
      </c>
      <c r="H7" s="35" t="s">
        <v>96</v>
      </c>
      <c r="I7" s="35" t="s">
        <v>97</v>
      </c>
      <c r="J7" s="35" t="s">
        <v>98</v>
      </c>
      <c r="K7" s="35" t="s">
        <v>99</v>
      </c>
      <c r="L7" s="35" t="s">
        <v>100</v>
      </c>
      <c r="M7" s="36" t="s">
        <v>101</v>
      </c>
      <c r="N7" s="36" t="s">
        <v>102</v>
      </c>
      <c r="O7" s="36">
        <v>19</v>
      </c>
      <c r="P7" s="36">
        <v>47.89</v>
      </c>
      <c r="Q7" s="36">
        <v>3159</v>
      </c>
      <c r="R7" s="36">
        <v>62130</v>
      </c>
      <c r="S7" s="36">
        <v>117.84</v>
      </c>
      <c r="T7" s="36">
        <v>527.24</v>
      </c>
      <c r="U7" s="36">
        <v>11760</v>
      </c>
      <c r="V7" s="36">
        <v>3.3</v>
      </c>
      <c r="W7" s="36">
        <v>3563.64</v>
      </c>
      <c r="X7" s="36">
        <v>80.36</v>
      </c>
      <c r="Y7" s="36">
        <v>84.09</v>
      </c>
      <c r="Z7" s="36">
        <v>87.85</v>
      </c>
      <c r="AA7" s="36">
        <v>83.15</v>
      </c>
      <c r="AB7" s="36">
        <v>80.44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970.42</v>
      </c>
      <c r="BF7" s="36">
        <v>985</v>
      </c>
      <c r="BG7" s="36">
        <v>784.61</v>
      </c>
      <c r="BH7" s="36">
        <v>817.66</v>
      </c>
      <c r="BI7" s="36">
        <v>2702.93</v>
      </c>
      <c r="BJ7" s="36">
        <v>793.1</v>
      </c>
      <c r="BK7" s="36">
        <v>759.86</v>
      </c>
      <c r="BL7" s="36">
        <v>739.53</v>
      </c>
      <c r="BM7" s="36">
        <v>721.06</v>
      </c>
      <c r="BN7" s="36">
        <v>1272.8800000000001</v>
      </c>
      <c r="BO7" s="36">
        <v>900.39</v>
      </c>
      <c r="BP7" s="36">
        <v>83.52</v>
      </c>
      <c r="BQ7" s="36">
        <v>73.09</v>
      </c>
      <c r="BR7" s="36">
        <v>86.99</v>
      </c>
      <c r="BS7" s="36">
        <v>81.42</v>
      </c>
      <c r="BT7" s="36">
        <v>66.03</v>
      </c>
      <c r="BU7" s="36">
        <v>85.47</v>
      </c>
      <c r="BV7" s="36">
        <v>85.6</v>
      </c>
      <c r="BW7" s="36">
        <v>84.05</v>
      </c>
      <c r="BX7" s="36">
        <v>84.86</v>
      </c>
      <c r="BY7" s="36">
        <v>85.39</v>
      </c>
      <c r="BZ7" s="36">
        <v>98.53</v>
      </c>
      <c r="CA7" s="36">
        <v>254.09</v>
      </c>
      <c r="CB7" s="36">
        <v>272.8</v>
      </c>
      <c r="CC7" s="36">
        <v>244.33</v>
      </c>
      <c r="CD7" s="36">
        <v>265.20999999999998</v>
      </c>
      <c r="CE7" s="36">
        <v>330.12</v>
      </c>
      <c r="CF7" s="36">
        <v>184.8</v>
      </c>
      <c r="CG7" s="36">
        <v>185.04</v>
      </c>
      <c r="CH7" s="36">
        <v>190.12</v>
      </c>
      <c r="CI7" s="36">
        <v>188.14</v>
      </c>
      <c r="CJ7" s="36">
        <v>188.79</v>
      </c>
      <c r="CK7" s="36">
        <v>139.69999999999999</v>
      </c>
      <c r="CL7" s="36">
        <v>53.3</v>
      </c>
      <c r="CM7" s="36">
        <v>51.01</v>
      </c>
      <c r="CN7" s="36">
        <v>54.64</v>
      </c>
      <c r="CO7" s="36">
        <v>51.91</v>
      </c>
      <c r="CP7" s="36">
        <v>57.68</v>
      </c>
      <c r="CQ7" s="36">
        <v>61.95</v>
      </c>
      <c r="CR7" s="36">
        <v>61.91</v>
      </c>
      <c r="CS7" s="36">
        <v>63.6</v>
      </c>
      <c r="CT7" s="36">
        <v>64.23</v>
      </c>
      <c r="CU7" s="36">
        <v>59.4</v>
      </c>
      <c r="CV7" s="36">
        <v>60.01</v>
      </c>
      <c r="CW7" s="36">
        <v>81.260000000000005</v>
      </c>
      <c r="CX7" s="36">
        <v>83.01</v>
      </c>
      <c r="CY7" s="36">
        <v>83.06</v>
      </c>
      <c r="CZ7" s="36">
        <v>83.15</v>
      </c>
      <c r="DA7" s="36">
        <v>84.5</v>
      </c>
      <c r="DB7" s="36">
        <v>90.37</v>
      </c>
      <c r="DC7" s="36">
        <v>90.89</v>
      </c>
      <c r="DD7" s="36">
        <v>90.98</v>
      </c>
      <c r="DE7" s="36">
        <v>90.22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0.24</v>
      </c>
      <c r="EK7" s="36">
        <v>0.15</v>
      </c>
      <c r="EL7" s="36">
        <v>0.11</v>
      </c>
      <c r="EM7" s="36">
        <v>0.09</v>
      </c>
      <c r="EN7" s="36">
        <v>0.41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