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<sst xmlns="http://schemas.openxmlformats.org/spreadsheetml/2006/main" count="221" uniqueCount="111">
  <si>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</si>
  <si>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</si>
  <si>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</si>
  <si>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</si>
  <si>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</si>
  <si>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</si>
  <si>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</si>
  <si>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</si>
  <si>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</si>
  <si>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</si>
  <si>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</si>
  <si>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</si>
  <si>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</si>
  <si>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</si>
  <si>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</si>
  <si>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</si>
  <si>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</si>
  <si>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</si>
  <si>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</si>
  <si>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</si>
  <si>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</si>
  <si>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</si>
  <si>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</si>
  <si>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</si>
  <si>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</si>
  <si>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</si>
  <si>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</si>
  <si>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</si>
  <si>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</si>
  <si>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</si>
  <si>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</si>
  <si>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</si>
  <si>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</si>
  <si>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</si>
  <si>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</si>
  <si>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</si>
  <si>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</si>
  <si>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</si>
  <si>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</si>
  <si>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</si>
  <si>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</si>
  <si>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</si>
  <si>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</si>
  <si>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</si>
  <si>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</si>
  <si>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</si>
  <si>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</si>
  <si>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</si>
  <si>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</si>
  <si>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</si>
  <si>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</si>
  <si>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</si>
  <si>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</si>
  <si>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</si>
  <si>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</si>
  <si>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</si>
  <si>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</si>
  <si>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</si>
  <si>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</si>
  <si>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</si>
  <si>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</si>
  <si>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</si>
  <si>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</si>
  <si>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</si>
  <si>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</si>
  <si>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</si>
  <si>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</si>
  <si>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</si>
  <si>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</si>
  <si>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</si>
  <si>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</si>
  <si>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</si>
  <si>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</si>
  <si>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</si>
  <si>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</si>
  <si>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</si>
  <si>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</si>
  <si>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</si>
  <si>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</si>
  <si>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</si>
  <si>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</si>
  <si>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</si>
  <si>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</si>
  <si>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</si>
  <si>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</si>
  <si>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</si>
  <si>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</si>
  <si>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</si>
  <si>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</si>
  <si>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</si>
  <si>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</si>
  <si>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</si>
  <si>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</si>
  <si>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</si>
  <si>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</si>
  <si>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</si>
  <si>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観音寺市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</si>
  <si>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</si>
  <si>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</si>
  <si>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</si>
  <si>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</si>
  <si>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</si>
  <si>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</si>
  <si>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</si>
  <si>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</si>
  <si>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</si>
  <si>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</si>
  <si>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</si>
  <si>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５年度以前に比べて施設の不具合が多く発生し平成２６年度より各施設で修繕を計画的に行っており、毎年５００万円程度費用がかかる見通しであるため収益的収支は、低下しており７０％に留まっている。また、経費回収率においても平成２７年度は３６％と類似団体平均値を下回っている状況にあるのも各施設の修繕費用増加のためである。平成２６年度より汚水処理原価が類似団体平均値を上回っているのも修繕費増加のためである。今後の対策として、毎年修繕費が掛かってくるので修繕費の把握及び、平準化を図っていく。施設利用率は類似団体平均値を若干上回っているもののほぼ平均値並みである。また、企業債残高対事業規模比率についても類似団体平均値を上回っている。今後、企業債残高は減少する見込みだが、施設の老朽化に伴う更新に対し起債を充当していくと企業債残高も増加。水洗化率は、すでに単独浄化槽設置済みの家もあることから、類似団体平均値を下回っている。引き続き加入推進等水洗化率の向上及び経費削減により改善していく必要がある。</t>
    <rPh sb="1" eb="3">
      <t>ヘイセイ</t>
    </rPh>
    <rPh sb="5" eb="6">
      <t>ネン</t>
    </rPh>
    <rPh sb="6" eb="7">
      <t>ド</t>
    </rPh>
    <rPh sb="7" eb="9">
      <t>イゼン</t>
    </rPh>
    <rPh sb="10" eb="11">
      <t>クラ</t>
    </rPh>
    <rPh sb="13" eb="15">
      <t>シセツ</t>
    </rPh>
    <rPh sb="16" eb="19">
      <t>フグアイ</t>
    </rPh>
    <rPh sb="20" eb="21">
      <t>オオ</t>
    </rPh>
    <rPh sb="22" eb="24">
      <t>ハッセイ</t>
    </rPh>
    <rPh sb="25" eb="27">
      <t>ヘイセイ</t>
    </rPh>
    <rPh sb="29" eb="31">
      <t>ネンド</t>
    </rPh>
    <rPh sb="33" eb="34">
      <t>カク</t>
    </rPh>
    <rPh sb="34" eb="36">
      <t>シセツ</t>
    </rPh>
    <rPh sb="37" eb="39">
      <t>シュウゼン</t>
    </rPh>
    <rPh sb="40" eb="43">
      <t>ケイカクテキ</t>
    </rPh>
    <rPh sb="44" eb="45">
      <t>オコナ</t>
    </rPh>
    <rPh sb="50" eb="52">
      <t>マイトシ</t>
    </rPh>
    <rPh sb="55" eb="57">
      <t>マンエン</t>
    </rPh>
    <rPh sb="57" eb="59">
      <t>テイド</t>
    </rPh>
    <rPh sb="59" eb="61">
      <t>ヒヨウ</t>
    </rPh>
    <rPh sb="65" eb="67">
      <t>ミトオ</t>
    </rPh>
    <rPh sb="73" eb="76">
      <t>シュウエキテキ</t>
    </rPh>
    <rPh sb="76" eb="78">
      <t>シュウシ</t>
    </rPh>
    <rPh sb="80" eb="82">
      <t>テイカ</t>
    </rPh>
    <rPh sb="90" eb="91">
      <t>トド</t>
    </rPh>
    <rPh sb="100" eb="102">
      <t>ケイヒ</t>
    </rPh>
    <rPh sb="102" eb="104">
      <t>カイシュウ</t>
    </rPh>
    <rPh sb="104" eb="105">
      <t>リツ</t>
    </rPh>
    <rPh sb="110" eb="112">
      <t>ヘイセイ</t>
    </rPh>
    <rPh sb="114" eb="115">
      <t>ネン</t>
    </rPh>
    <rPh sb="115" eb="116">
      <t>ド</t>
    </rPh>
    <rPh sb="121" eb="123">
      <t>ルイジ</t>
    </rPh>
    <rPh sb="123" eb="125">
      <t>ダンタイ</t>
    </rPh>
    <rPh sb="125" eb="128">
      <t>ヘイキンチ</t>
    </rPh>
    <rPh sb="129" eb="130">
      <t>シタ</t>
    </rPh>
    <rPh sb="130" eb="131">
      <t>マワ</t>
    </rPh>
    <rPh sb="135" eb="137">
      <t>ジョウキョウ</t>
    </rPh>
    <rPh sb="142" eb="143">
      <t>カク</t>
    </rPh>
    <rPh sb="143" eb="145">
      <t>シセツ</t>
    </rPh>
    <rPh sb="146" eb="148">
      <t>シュウゼン</t>
    </rPh>
    <rPh sb="148" eb="150">
      <t>ヒヨウ</t>
    </rPh>
    <rPh sb="150" eb="152">
      <t>ゾウカ</t>
    </rPh>
    <rPh sb="159" eb="161">
      <t>ヘイセイ</t>
    </rPh>
    <rPh sb="163" eb="165">
      <t>ネンド</t>
    </rPh>
    <rPh sb="167" eb="169">
      <t>オスイ</t>
    </rPh>
    <rPh sb="169" eb="171">
      <t>ショリ</t>
    </rPh>
    <rPh sb="171" eb="173">
      <t>ゲンカ</t>
    </rPh>
    <rPh sb="174" eb="176">
      <t>ルイジ</t>
    </rPh>
    <rPh sb="176" eb="178">
      <t>ダンタイ</t>
    </rPh>
    <rPh sb="178" eb="181">
      <t>ヘイキンチ</t>
    </rPh>
    <rPh sb="182" eb="184">
      <t>ウワマワ</t>
    </rPh>
    <rPh sb="190" eb="193">
      <t>シュウゼンヒ</t>
    </rPh>
    <rPh sb="193" eb="195">
      <t>ゾウカ</t>
    </rPh>
    <rPh sb="202" eb="204">
      <t>コンゴ</t>
    </rPh>
    <rPh sb="205" eb="207">
      <t>タイサク</t>
    </rPh>
    <rPh sb="211" eb="213">
      <t>マイトシ</t>
    </rPh>
    <rPh sb="213" eb="216">
      <t>シュウゼンヒ</t>
    </rPh>
    <rPh sb="217" eb="218">
      <t>カ</t>
    </rPh>
    <rPh sb="225" eb="227">
      <t>シュウゼン</t>
    </rPh>
    <rPh sb="227" eb="228">
      <t>ヒ</t>
    </rPh>
    <rPh sb="229" eb="231">
      <t>ハアク</t>
    </rPh>
    <rPh sb="231" eb="232">
      <t>オヨ</t>
    </rPh>
    <rPh sb="234" eb="237">
      <t>ヘイジュンカ</t>
    </rPh>
    <rPh sb="238" eb="239">
      <t>ハカ</t>
    </rPh>
    <rPh sb="244" eb="246">
      <t>シセツ</t>
    </rPh>
    <rPh sb="246" eb="249">
      <t>リヨウリツ</t>
    </rPh>
    <rPh sb="250" eb="257">
      <t>ルイジダンタイヘイキンチ</t>
    </rPh>
    <rPh sb="258" eb="260">
      <t>ジャッカン</t>
    </rPh>
    <rPh sb="260" eb="262">
      <t>ウワマワ</t>
    </rPh>
    <rPh sb="271" eb="274">
      <t>ヘイキンチ</t>
    </rPh>
    <rPh sb="274" eb="275">
      <t>ナ</t>
    </rPh>
    <rPh sb="283" eb="285">
      <t>キギョウ</t>
    </rPh>
    <rPh sb="285" eb="286">
      <t>サイ</t>
    </rPh>
    <rPh sb="286" eb="288">
      <t>ザンダカ</t>
    </rPh>
    <rPh sb="288" eb="289">
      <t>タイ</t>
    </rPh>
    <rPh sb="289" eb="291">
      <t>ジギョウ</t>
    </rPh>
    <rPh sb="291" eb="293">
      <t>キボ</t>
    </rPh>
    <rPh sb="293" eb="295">
      <t>ヒリツ</t>
    </rPh>
    <rPh sb="300" eb="302">
      <t>ルイジ</t>
    </rPh>
    <rPh sb="302" eb="304">
      <t>ダンタイ</t>
    </rPh>
    <rPh sb="304" eb="307">
      <t>ヘイキンチ</t>
    </rPh>
    <rPh sb="308" eb="310">
      <t>ウワマワ</t>
    </rPh>
    <rPh sb="315" eb="317">
      <t>コンゴ</t>
    </rPh>
    <rPh sb="318" eb="320">
      <t>キギョウ</t>
    </rPh>
    <rPh sb="320" eb="321">
      <t>サイ</t>
    </rPh>
    <rPh sb="321" eb="323">
      <t>ザンダカ</t>
    </rPh>
    <rPh sb="324" eb="326">
      <t>ゲンショウ</t>
    </rPh>
    <rPh sb="328" eb="330">
      <t>ミコ</t>
    </rPh>
    <rPh sb="334" eb="336">
      <t>シセツ</t>
    </rPh>
    <rPh sb="337" eb="340">
      <t>ロウキュウカ</t>
    </rPh>
    <rPh sb="341" eb="342">
      <t>トモナ</t>
    </rPh>
    <rPh sb="343" eb="345">
      <t>コウシン</t>
    </rPh>
    <rPh sb="346" eb="347">
      <t>タイ</t>
    </rPh>
    <rPh sb="348" eb="350">
      <t>キサイ</t>
    </rPh>
    <rPh sb="351" eb="353">
      <t>ジュウトウ</t>
    </rPh>
    <rPh sb="358" eb="360">
      <t>キギョウ</t>
    </rPh>
    <rPh sb="360" eb="361">
      <t>サイ</t>
    </rPh>
    <rPh sb="361" eb="363">
      <t>ザンダカ</t>
    </rPh>
    <rPh sb="364" eb="366">
      <t>ゾウカ</t>
    </rPh>
    <rPh sb="367" eb="370">
      <t>スイセンカ</t>
    </rPh>
    <rPh sb="370" eb="371">
      <t>リツ</t>
    </rPh>
    <rPh sb="376" eb="378">
      <t>タンドク</t>
    </rPh>
    <rPh sb="378" eb="381">
      <t>ジョウカソウ</t>
    </rPh>
    <rPh sb="381" eb="383">
      <t>セッチ</t>
    </rPh>
    <rPh sb="383" eb="384">
      <t>ズ</t>
    </rPh>
    <rPh sb="386" eb="387">
      <t>イエ</t>
    </rPh>
    <rPh sb="395" eb="397">
      <t>ルイジ</t>
    </rPh>
    <rPh sb="397" eb="402">
      <t>ダンタイヘイキンチ</t>
    </rPh>
    <rPh sb="403" eb="405">
      <t>シタマワ</t>
    </rPh>
    <rPh sb="410" eb="411">
      <t>ヒ</t>
    </rPh>
    <rPh sb="412" eb="413">
      <t>ツヅ</t>
    </rPh>
    <rPh sb="414" eb="416">
      <t>カニュウ</t>
    </rPh>
    <rPh sb="416" eb="418">
      <t>スイシン</t>
    </rPh>
    <rPh sb="418" eb="419">
      <t>トウ</t>
    </rPh>
    <rPh sb="419" eb="423">
      <t>スイセンカリツ</t>
    </rPh>
    <rPh sb="424" eb="426">
      <t>コウジョウ</t>
    </rPh>
    <rPh sb="426" eb="427">
      <t>オヨ</t>
    </rPh>
    <rPh sb="428" eb="430">
      <t>ケイヒ</t>
    </rPh>
    <rPh sb="430" eb="432">
      <t>サクゲン</t>
    </rPh>
    <rPh sb="435" eb="437">
      <t>カイゼン</t>
    </rPh>
    <rPh sb="441" eb="443">
      <t>ヒツヨウ</t>
    </rPh>
    <phoneticPr fontId="4"/>
  </si>
  <si>
    <t xml:space="preserve">  供用開始より２０年以上経過している施設もあるが、管渠の耐用年数を経過していないため管渠改善率は０である。一方で各処理施設とも供用開始より１３年以上経過しており２０年を超えている施設もあり更新していく。今後、更新費用の平準化を図るべく改善工事を検討していく。</t>
    <rPh sb="2" eb="4">
      <t>キョウヨウ</t>
    </rPh>
    <rPh sb="4" eb="6">
      <t>カイシ</t>
    </rPh>
    <rPh sb="10" eb="11">
      <t>ネン</t>
    </rPh>
    <rPh sb="11" eb="13">
      <t>イジョウ</t>
    </rPh>
    <rPh sb="13" eb="15">
      <t>ケイカ</t>
    </rPh>
    <rPh sb="19" eb="21">
      <t>シセツ</t>
    </rPh>
    <rPh sb="26" eb="28">
      <t>カンキョ</t>
    </rPh>
    <rPh sb="29" eb="31">
      <t>タイヨウ</t>
    </rPh>
    <rPh sb="31" eb="33">
      <t>ネンスウ</t>
    </rPh>
    <rPh sb="34" eb="36">
      <t>ケイカ</t>
    </rPh>
    <rPh sb="43" eb="45">
      <t>カンキョ</t>
    </rPh>
    <rPh sb="45" eb="47">
      <t>カイゼン</t>
    </rPh>
    <rPh sb="47" eb="48">
      <t>リツ</t>
    </rPh>
    <rPh sb="54" eb="56">
      <t>イッポウ</t>
    </rPh>
    <rPh sb="57" eb="58">
      <t>カク</t>
    </rPh>
    <rPh sb="58" eb="60">
      <t>ショリ</t>
    </rPh>
    <rPh sb="60" eb="62">
      <t>シセツ</t>
    </rPh>
    <rPh sb="64" eb="66">
      <t>キョウヨウ</t>
    </rPh>
    <rPh sb="66" eb="68">
      <t>カイシ</t>
    </rPh>
    <rPh sb="72" eb="73">
      <t>ネン</t>
    </rPh>
    <rPh sb="73" eb="75">
      <t>イジョウ</t>
    </rPh>
    <rPh sb="75" eb="77">
      <t>ケイカ</t>
    </rPh>
    <rPh sb="83" eb="84">
      <t>ネン</t>
    </rPh>
    <rPh sb="85" eb="86">
      <t>コ</t>
    </rPh>
    <rPh sb="90" eb="92">
      <t>シセツ</t>
    </rPh>
    <rPh sb="95" eb="97">
      <t>コウシン</t>
    </rPh>
    <rPh sb="102" eb="104">
      <t>コンゴ</t>
    </rPh>
    <rPh sb="105" eb="107">
      <t>コウシン</t>
    </rPh>
    <rPh sb="107" eb="109">
      <t>ヒヨウ</t>
    </rPh>
    <rPh sb="110" eb="113">
      <t>ヘイジュンカ</t>
    </rPh>
    <rPh sb="114" eb="115">
      <t>ハカ</t>
    </rPh>
    <rPh sb="118" eb="120">
      <t>カイゼン</t>
    </rPh>
    <rPh sb="120" eb="122">
      <t>コウジ</t>
    </rPh>
    <rPh sb="123" eb="125">
      <t>ケントウ</t>
    </rPh>
    <phoneticPr fontId="4"/>
  </si>
  <si>
    <t>　経営状況については厳しい状況下にある。原因として維持管理費用の増加や、加入率の伸び悩みなどが考えられる。維持管理費の削減や、定期的に各家庭を訪問して、加入率の向上をめざす。施設については供用開始の差はあるが老朽化が進んでおり、今後、更新費用の平準化を図るべく改善工事を検討し持続可能な経営をしていくことが必要である。</t>
    <rPh sb="1" eb="3">
      <t>ケイエイ</t>
    </rPh>
    <rPh sb="3" eb="5">
      <t>ジョウキョウ</t>
    </rPh>
    <rPh sb="10" eb="11">
      <t>キビ</t>
    </rPh>
    <rPh sb="13" eb="16">
      <t>ジョウキョウカ</t>
    </rPh>
    <rPh sb="20" eb="22">
      <t>ゲンイン</t>
    </rPh>
    <rPh sb="25" eb="27">
      <t>イジ</t>
    </rPh>
    <rPh sb="27" eb="29">
      <t>カンリ</t>
    </rPh>
    <rPh sb="29" eb="31">
      <t>ヒヨウ</t>
    </rPh>
    <rPh sb="32" eb="34">
      <t>ゾウカ</t>
    </rPh>
    <rPh sb="36" eb="38">
      <t>カニュウ</t>
    </rPh>
    <rPh sb="38" eb="39">
      <t>リツ</t>
    </rPh>
    <rPh sb="40" eb="41">
      <t>ノ</t>
    </rPh>
    <rPh sb="42" eb="43">
      <t>ナヤ</t>
    </rPh>
    <rPh sb="47" eb="48">
      <t>カンガ</t>
    </rPh>
    <rPh sb="53" eb="55">
      <t>イジ</t>
    </rPh>
    <rPh sb="55" eb="58">
      <t>カンリヒ</t>
    </rPh>
    <rPh sb="59" eb="61">
      <t>サクゲン</t>
    </rPh>
    <rPh sb="63" eb="66">
      <t>テイキテキ</t>
    </rPh>
    <rPh sb="67" eb="68">
      <t>カク</t>
    </rPh>
    <rPh sb="68" eb="70">
      <t>カテイ</t>
    </rPh>
    <rPh sb="71" eb="73">
      <t>ホウモン</t>
    </rPh>
    <rPh sb="76" eb="78">
      <t>カニュウ</t>
    </rPh>
    <rPh sb="78" eb="79">
      <t>リツ</t>
    </rPh>
    <rPh sb="80" eb="82">
      <t>コウジョウ</t>
    </rPh>
    <rPh sb="87" eb="89">
      <t>シセツ</t>
    </rPh>
    <rPh sb="94" eb="96">
      <t>キョウヨウ</t>
    </rPh>
    <rPh sb="96" eb="98">
      <t>カイシ</t>
    </rPh>
    <rPh sb="99" eb="100">
      <t>サ</t>
    </rPh>
    <rPh sb="104" eb="107">
      <t>ロウキュウカ</t>
    </rPh>
    <rPh sb="108" eb="109">
      <t>スス</t>
    </rPh>
    <rPh sb="114" eb="116">
      <t>コンゴ</t>
    </rPh>
    <rPh sb="117" eb="119">
      <t>コウシン</t>
    </rPh>
    <rPh sb="119" eb="121">
      <t>ヒヨウ</t>
    </rPh>
    <rPh sb="122" eb="125">
      <t>ヘイジュンカ</t>
    </rPh>
    <rPh sb="126" eb="127">
      <t>ハカ</t>
    </rPh>
    <rPh sb="130" eb="132">
      <t>カイゼン</t>
    </rPh>
    <rPh sb="132" eb="134">
      <t>コウジ</t>
    </rPh>
    <rPh sb="135" eb="137">
      <t>ケントウ</t>
    </rPh>
    <rPh sb="138" eb="140">
      <t>ジゾク</t>
    </rPh>
    <rPh sb="140" eb="142">
      <t>カノウ</t>
    </rPh>
    <rPh sb="143" eb="145">
      <t>ケイエイ</t>
    </rPh>
    <rPh sb="153" eb="1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</si>
</sst>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999744"/>
        <c:axId val="80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0.02</c:v>
                </c:pt>
              </c:numCache>
            </c:numRef>
          </c:val>
          <c:smooth val="0"/>
        </c:ser>
        <c:dLbls>
          <c:showLegendKey val="0"/>
          <c:showVal val="0"/>
          <c:showCatName val="0"/>
          <c:showSerName val="0"/>
          <c:showPercent val="0"/>
          <c:showBubbleSize val="0"/>
        </c:dLbls>
        <c:marker val="1"/>
        <c:smooth val="0"/>
        <c:axId val="79999744"/>
        <c:axId val="80001664"/>
      </c:lineChart>
      <c:dateAx>
        <c:axId val="79999744"/>
        <c:scaling>
          <c:orientation val="minMax"/>
        </c:scaling>
        <c:delete val="1"/>
        <c:axPos val="b"/>
        <c:numFmt formatCode="ge" sourceLinked="1"/>
        <c:majorTickMark val="none"/>
        <c:minorTickMark val="none"/>
        <c:tickLblPos val="none"/>
        <c:crossAx val="80001664"/>
        <c:crosses val="autoZero"/>
        <c:auto val="1"/>
        <c:lblOffset val="100"/>
        <c:baseTimeUnit val="years"/>
      </c:dateAx>
      <c:valAx>
        <c:axId val="80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9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54.18</c:v>
                </c:pt>
                <c:pt idx="1">
                  <c:v>52.19</c:v>
                </c:pt>
                <c:pt idx="2">
                  <c:v>52.59</c:v>
                </c:pt>
                <c:pt idx="3">
                  <c:v>52.59</c:v>
                </c:pt>
                <c:pt idx="4">
                  <c:v>52.59</c:v>
                </c:pt>
              </c:numCache>
            </c:numRef>
          </c:val>
        </c:ser>
        <c:dLbls>
          <c:showLegendKey val="0"/>
          <c:showVal val="0"/>
          <c:showCatName val="0"/>
          <c:showSerName val="0"/>
          <c:showPercent val="0"/>
          <c:showBubbleSize val="0"/>
        </c:dLbls>
        <c:gapWidth val="150"/>
        <c:axId val="91628672"/>
        <c:axId val="91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1628672"/>
        <c:axId val="91630592"/>
      </c:lineChart>
      <c:dateAx>
        <c:axId val="91628672"/>
        <c:scaling>
          <c:orientation val="minMax"/>
        </c:scaling>
        <c:delete val="1"/>
        <c:axPos val="b"/>
        <c:numFmt formatCode="ge" sourceLinked="1"/>
        <c:majorTickMark val="none"/>
        <c:minorTickMark val="none"/>
        <c:tickLblPos val="none"/>
        <c:crossAx val="91630592"/>
        <c:crosses val="autoZero"/>
        <c:auto val="1"/>
        <c:lblOffset val="100"/>
        <c:baseTimeUnit val="years"/>
      </c:dateAx>
      <c:valAx>
        <c:axId val="91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75.03</c:v>
                </c:pt>
                <c:pt idx="1">
                  <c:v>79.33</c:v>
                </c:pt>
                <c:pt idx="2">
                  <c:v>78.53</c:v>
                </c:pt>
                <c:pt idx="3">
                  <c:v>81.75</c:v>
                </c:pt>
                <c:pt idx="4">
                  <c:v>78.209999999999994</c:v>
                </c:pt>
              </c:numCache>
            </c:numRef>
          </c:val>
        </c:ser>
        <c:dLbls>
          <c:showLegendKey val="0"/>
          <c:showVal val="0"/>
          <c:showCatName val="0"/>
          <c:showSerName val="0"/>
          <c:showPercent val="0"/>
          <c:showBubbleSize val="0"/>
        </c:dLbls>
        <c:gapWidth val="150"/>
        <c:axId val="91665152"/>
        <c:axId val="916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1665152"/>
        <c:axId val="91667072"/>
      </c:lineChart>
      <c:dateAx>
        <c:axId val="91665152"/>
        <c:scaling>
          <c:orientation val="minMax"/>
        </c:scaling>
        <c:delete val="1"/>
        <c:axPos val="b"/>
        <c:numFmt formatCode="ge" sourceLinked="1"/>
        <c:majorTickMark val="none"/>
        <c:minorTickMark val="none"/>
        <c:tickLblPos val="none"/>
        <c:crossAx val="91667072"/>
        <c:crosses val="autoZero"/>
        <c:auto val="1"/>
        <c:lblOffset val="100"/>
        <c:baseTimeUnit val="years"/>
      </c:dateAx>
      <c:valAx>
        <c:axId val="91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89.49</c:v>
                </c:pt>
                <c:pt idx="1">
                  <c:v>86.45</c:v>
                </c:pt>
                <c:pt idx="2">
                  <c:v>83.43</c:v>
                </c:pt>
                <c:pt idx="3">
                  <c:v>72.900000000000006</c:v>
                </c:pt>
                <c:pt idx="4">
                  <c:v>70.25</c:v>
                </c:pt>
              </c:numCache>
            </c:numRef>
          </c:val>
        </c:ser>
        <c:dLbls>
          <c:showLegendKey val="0"/>
          <c:showVal val="0"/>
          <c:showCatName val="0"/>
          <c:showSerName val="0"/>
          <c:showPercent val="0"/>
          <c:showBubbleSize val="0"/>
        </c:dLbls>
        <c:gapWidth val="150"/>
        <c:axId val="80044416"/>
        <c:axId val="800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44416"/>
        <c:axId val="80046336"/>
      </c:lineChart>
      <c:dateAx>
        <c:axId val="80044416"/>
        <c:scaling>
          <c:orientation val="minMax"/>
        </c:scaling>
        <c:delete val="1"/>
        <c:axPos val="b"/>
        <c:numFmt formatCode="ge" sourceLinked="1"/>
        <c:majorTickMark val="none"/>
        <c:minorTickMark val="none"/>
        <c:tickLblPos val="none"/>
        <c:crossAx val="80046336"/>
        <c:crosses val="autoZero"/>
        <c:auto val="1"/>
        <c:lblOffset val="100"/>
        <c:baseTimeUnit val="years"/>
      </c:dateAx>
      <c:valAx>
        <c:axId val="80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96448"/>
        <c:axId val="91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96448"/>
        <c:axId val="91498368"/>
      </c:lineChart>
      <c:dateAx>
        <c:axId val="91496448"/>
        <c:scaling>
          <c:orientation val="minMax"/>
        </c:scaling>
        <c:delete val="1"/>
        <c:axPos val="b"/>
        <c:numFmt formatCode="ge" sourceLinked="1"/>
        <c:majorTickMark val="none"/>
        <c:minorTickMark val="none"/>
        <c:tickLblPos val="none"/>
        <c:crossAx val="91498368"/>
        <c:crosses val="autoZero"/>
        <c:auto val="1"/>
        <c:lblOffset val="100"/>
        <c:baseTimeUnit val="years"/>
      </c:dateAx>
      <c:valAx>
        <c:axId val="91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24480"/>
        <c:axId val="915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24480"/>
        <c:axId val="91530752"/>
      </c:lineChart>
      <c:dateAx>
        <c:axId val="91524480"/>
        <c:scaling>
          <c:orientation val="minMax"/>
        </c:scaling>
        <c:delete val="1"/>
        <c:axPos val="b"/>
        <c:numFmt formatCode="ge" sourceLinked="1"/>
        <c:majorTickMark val="none"/>
        <c:minorTickMark val="none"/>
        <c:tickLblPos val="none"/>
        <c:crossAx val="91530752"/>
        <c:crosses val="autoZero"/>
        <c:auto val="1"/>
        <c:lblOffset val="100"/>
        <c:baseTimeUnit val="years"/>
      </c:dateAx>
      <c:valAx>
        <c:axId val="91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13280"/>
        <c:axId val="913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13280"/>
        <c:axId val="91315200"/>
      </c:lineChart>
      <c:dateAx>
        <c:axId val="91313280"/>
        <c:scaling>
          <c:orientation val="minMax"/>
        </c:scaling>
        <c:delete val="1"/>
        <c:axPos val="b"/>
        <c:numFmt formatCode="ge" sourceLinked="1"/>
        <c:majorTickMark val="none"/>
        <c:minorTickMark val="none"/>
        <c:tickLblPos val="none"/>
        <c:crossAx val="91315200"/>
        <c:crosses val="autoZero"/>
        <c:auto val="1"/>
        <c:lblOffset val="100"/>
        <c:baseTimeUnit val="years"/>
      </c:dateAx>
      <c:valAx>
        <c:axId val="913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54240"/>
        <c:axId val="91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54240"/>
        <c:axId val="91356160"/>
      </c:lineChart>
      <c:dateAx>
        <c:axId val="91354240"/>
        <c:scaling>
          <c:orientation val="minMax"/>
        </c:scaling>
        <c:delete val="1"/>
        <c:axPos val="b"/>
        <c:numFmt formatCode="ge" sourceLinked="1"/>
        <c:majorTickMark val="none"/>
        <c:minorTickMark val="none"/>
        <c:tickLblPos val="none"/>
        <c:crossAx val="91356160"/>
        <c:crosses val="autoZero"/>
        <c:auto val="1"/>
        <c:lblOffset val="100"/>
        <c:baseTimeUnit val="years"/>
      </c:dateAx>
      <c:valAx>
        <c:axId val="91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4407.16</c:v>
                </c:pt>
                <c:pt idx="1">
                  <c:v>4178.3100000000004</c:v>
                </c:pt>
                <c:pt idx="2">
                  <c:v>3955.97</c:v>
                </c:pt>
                <c:pt idx="3">
                  <c:v>3392.66</c:v>
                </c:pt>
                <c:pt idx="4">
                  <c:v>3307.08</c:v>
                </c:pt>
              </c:numCache>
            </c:numRef>
          </c:val>
        </c:ser>
        <c:dLbls>
          <c:showLegendKey val="0"/>
          <c:showVal val="0"/>
          <c:showCatName val="0"/>
          <c:showSerName val="0"/>
          <c:showPercent val="0"/>
          <c:showBubbleSize val="0"/>
        </c:dLbls>
        <c:gapWidth val="150"/>
        <c:axId val="91403008"/>
        <c:axId val="914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2133.98</c:v>
                </c:pt>
              </c:numCache>
            </c:numRef>
          </c:val>
          <c:smooth val="0"/>
        </c:ser>
        <c:dLbls>
          <c:showLegendKey val="0"/>
          <c:showVal val="0"/>
          <c:showCatName val="0"/>
          <c:showSerName val="0"/>
          <c:showPercent val="0"/>
          <c:showBubbleSize val="0"/>
        </c:dLbls>
        <c:marker val="1"/>
        <c:smooth val="0"/>
        <c:axId val="91403008"/>
        <c:axId val="91404928"/>
      </c:lineChart>
      <c:dateAx>
        <c:axId val="91403008"/>
        <c:scaling>
          <c:orientation val="minMax"/>
        </c:scaling>
        <c:delete val="1"/>
        <c:axPos val="b"/>
        <c:numFmt formatCode="ge" sourceLinked="1"/>
        <c:majorTickMark val="none"/>
        <c:minorTickMark val="none"/>
        <c:tickLblPos val="none"/>
        <c:crossAx val="91404928"/>
        <c:crosses val="autoZero"/>
        <c:auto val="1"/>
        <c:lblOffset val="100"/>
        <c:baseTimeUnit val="years"/>
      </c:dateAx>
      <c:valAx>
        <c:axId val="91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57.42</c:v>
                </c:pt>
                <c:pt idx="1">
                  <c:v>53.86</c:v>
                </c:pt>
                <c:pt idx="2">
                  <c:v>52.87</c:v>
                </c:pt>
                <c:pt idx="3">
                  <c:v>40.159999999999997</c:v>
                </c:pt>
                <c:pt idx="4">
                  <c:v>36.299999999999997</c:v>
                </c:pt>
              </c:numCache>
            </c:numRef>
          </c:val>
        </c:ser>
        <c:dLbls>
          <c:showLegendKey val="0"/>
          <c:showVal val="0"/>
          <c:showCatName val="0"/>
          <c:showSerName val="0"/>
          <c:showPercent val="0"/>
          <c:showBubbleSize val="0"/>
        </c:dLbls>
        <c:gapWidth val="150"/>
        <c:axId val="91420928"/>
        <c:axId val="915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1420928"/>
        <c:axId val="91582848"/>
      </c:lineChart>
      <c:dateAx>
        <c:axId val="91420928"/>
        <c:scaling>
          <c:orientation val="minMax"/>
        </c:scaling>
        <c:delete val="1"/>
        <c:axPos val="b"/>
        <c:numFmt formatCode="ge" sourceLinked="1"/>
        <c:majorTickMark val="none"/>
        <c:minorTickMark val="none"/>
        <c:tickLblPos val="none"/>
        <c:crossAx val="91582848"/>
        <c:crosses val="autoZero"/>
        <c:auto val="1"/>
        <c:lblOffset val="100"/>
        <c:baseTimeUnit val="years"/>
      </c:dateAx>
      <c:valAx>
        <c:axId val="915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211.39</c:v>
                </c:pt>
                <c:pt idx="1">
                  <c:v>227.02</c:v>
                </c:pt>
                <c:pt idx="2">
                  <c:v>227.01</c:v>
                </c:pt>
                <c:pt idx="3">
                  <c:v>328.83</c:v>
                </c:pt>
                <c:pt idx="4">
                  <c:v>347.65</c:v>
                </c:pt>
              </c:numCache>
            </c:numRef>
          </c:val>
        </c:ser>
        <c:dLbls>
          <c:showLegendKey val="0"/>
          <c:showVal val="0"/>
          <c:showCatName val="0"/>
          <c:showSerName val="0"/>
          <c:showPercent val="0"/>
          <c:showBubbleSize val="0"/>
        </c:dLbls>
        <c:gapWidth val="150"/>
        <c:axId val="91604480"/>
        <c:axId val="91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1604480"/>
        <c:axId val="91606400"/>
      </c:lineChart>
      <c:dateAx>
        <c:axId val="91604480"/>
        <c:scaling>
          <c:orientation val="minMax"/>
        </c:scaling>
        <c:delete val="1"/>
        <c:axPos val="b"/>
        <c:numFmt formatCode="ge" sourceLinked="1"/>
        <c:majorTickMark val="none"/>
        <c:minorTickMark val="none"/>
        <c:tickLblPos val="none"/>
        <c:crossAx val="91606400"/>
        <c:crosses val="autoZero"/>
        <c:auto val="1"/>
        <c:lblOffset val="100"/>
        <c:baseTimeUnit val="years"/>
      </c:dateAx>
      <c:valAx>
        <c:axId val="91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【2,099.96】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 zoomScaleNormal="100" workbookViewId="0">
      <selection activeCell="BI58" sqref="BI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観音寺市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62130</v>
      </c>
      <c r="AM8" s="64"/>
      <c r="AN8" s="64"/>
      <c r="AO8" s="64"/>
      <c r="AP8" s="64"/>
      <c r="AQ8" s="64"/>
      <c r="AR8" s="64"/>
      <c r="AS8" s="64"/>
      <c r="AT8" s="63">
        <f>データ!S6</f>
        <v>117.84</v>
      </c>
      <c r="AU8" s="63"/>
      <c r="AV8" s="63"/>
      <c r="AW8" s="63"/>
      <c r="AX8" s="63"/>
      <c r="AY8" s="63"/>
      <c r="AZ8" s="63"/>
      <c r="BA8" s="63"/>
      <c r="BB8" s="63">
        <f>データ!T6</f>
        <v>527.24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1.1200000000000001</v>
      </c>
      <c r="Q10" s="63"/>
      <c r="R10" s="63"/>
      <c r="S10" s="63"/>
      <c r="T10" s="63"/>
      <c r="U10" s="63"/>
      <c r="V10" s="63"/>
      <c r="W10" s="63">
        <f>データ!P6</f>
        <v>100</v>
      </c>
      <c r="X10" s="63"/>
      <c r="Y10" s="63"/>
      <c r="Z10" s="63"/>
      <c r="AA10" s="63"/>
      <c r="AB10" s="63"/>
      <c r="AC10" s="63"/>
      <c r="AD10" s="64">
        <f>データ!Q6</f>
        <v>3080</v>
      </c>
      <c r="AE10" s="64"/>
      <c r="AF10" s="64"/>
      <c r="AG10" s="64"/>
      <c r="AH10" s="64"/>
      <c r="AI10" s="64"/>
      <c r="AJ10" s="64"/>
      <c r="AK10" s="2"/>
      <c r="AL10" s="64">
        <f>データ!U6</f>
        <v>693</v>
      </c>
      <c r="AM10" s="64"/>
      <c r="AN10" s="64"/>
      <c r="AO10" s="64"/>
      <c r="AP10" s="64"/>
      <c r="AQ10" s="64"/>
      <c r="AR10" s="64"/>
      <c r="AS10" s="64"/>
      <c r="AT10" s="63">
        <f>データ!V6</f>
        <v>0.28000000000000003</v>
      </c>
      <c r="AU10" s="63"/>
      <c r="AV10" s="63"/>
      <c r="AW10" s="63"/>
      <c r="AX10" s="63"/>
      <c r="AY10" s="63"/>
      <c r="AZ10" s="63"/>
      <c r="BA10" s="63"/>
      <c r="BB10" s="63">
        <f>データ!W6</f>
        <v>2475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372056</v>
      </c>
      <c r="D6" s="31">
        <f t="shared" si="3"/>
        <v>47</v>
      </c>
      <c r="E6" s="31">
        <f t="shared" si="3"/>
        <v>17</v>
      </c>
      <c r="F6" s="31">
        <f t="shared" si="3"/>
        <v>5</v>
      </c>
      <c r="G6" s="31">
        <f t="shared" si="3"/>
        <v>0</v>
      </c>
      <c r="H6" s="31" t="str">
        <f t="shared" si="3"/>
        <v>香川県　観音寺市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1.1200000000000001</v>
      </c>
      <c r="P6" s="32">
        <f t="shared" si="3"/>
        <v>100</v>
      </c>
      <c r="Q6" s="32">
        <f t="shared" si="3"/>
        <v>3080</v>
      </c>
      <c r="R6" s="32">
        <f t="shared" si="3"/>
        <v>62130</v>
      </c>
      <c r="S6" s="32">
        <f t="shared" si="3"/>
        <v>117.84</v>
      </c>
      <c r="T6" s="32">
        <f t="shared" si="3"/>
        <v>527.24</v>
      </c>
      <c r="U6" s="32">
        <f t="shared" si="3"/>
        <v>693</v>
      </c>
      <c r="V6" s="32">
        <f t="shared" si="3"/>
        <v>0.28000000000000003</v>
      </c>
      <c r="W6" s="32">
        <f t="shared" si="3"/>
        <v>2475</v>
      </c>
      <c r="X6" s="33">
        <f>IF(X7="",NA(),X7)</f>
        <v>89.49</v>
      </c>
      <c r="Y6" s="33">
        <f t="shared" ref="Y6:AG6" si="4">IF(Y7="",NA(),Y7)</f>
        <v>86.45</v>
      </c>
      <c r="Z6" s="33">
        <f t="shared" si="4"/>
        <v>83.43</v>
      </c>
      <c r="AA6" s="33">
        <f t="shared" si="4"/>
        <v>72.900000000000006</v>
      </c>
      <c r="AB6" s="33">
        <f t="shared" si="4"/>
        <v>70.25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4407.16</v>
      </c>
      <c r="BF6" s="33">
        <f t="shared" ref="BF6:BN6" si="7">IF(BF7="",NA(),BF7)</f>
        <v>4178.3100000000004</v>
      </c>
      <c r="BG6" s="33">
        <f t="shared" si="7"/>
        <v>3955.97</v>
      </c>
      <c r="BH6" s="33">
        <f t="shared" si="7"/>
        <v>3392.66</v>
      </c>
      <c r="BI6" s="33">
        <f t="shared" si="7"/>
        <v>3307.08</v>
      </c>
      <c r="BJ6" s="33">
        <f t="shared" si="7"/>
        <v>1239.2</v>
      </c>
      <c r="BK6" s="33">
        <f t="shared" si="7"/>
        <v>1197.82</v>
      </c>
      <c r="BL6" s="33">
        <f t="shared" si="7"/>
        <v>1126.77</v>
      </c>
      <c r="BM6" s="33">
        <f t="shared" si="7"/>
        <v>1044.8</v>
      </c>
      <c r="BN6" s="33">
        <f t="shared" si="7"/>
        <v>2133.98</v>
      </c>
      <c r="BO6" s="32" t="str">
        <f>IF(BO7="","",IF(BO7="-","【-】","【"&amp;SUBSTITUTE(TEXT(BO7,"#,##0.00"),"-","△")&amp;"】"))</f>
        <v>【2,099.96】</v>
      </c>
      <c r="BP6" s="33">
        <f>IF(BP7="",NA(),BP7)</f>
        <v>57.42</v>
      </c>
      <c r="BQ6" s="33">
        <f t="shared" ref="BQ6:BY6" si="8">IF(BQ7="",NA(),BQ7)</f>
        <v>53.86</v>
      </c>
      <c r="BR6" s="33">
        <f t="shared" si="8"/>
        <v>52.87</v>
      </c>
      <c r="BS6" s="33">
        <f t="shared" si="8"/>
        <v>40.159999999999997</v>
      </c>
      <c r="BT6" s="33">
        <f t="shared" si="8"/>
        <v>36.299999999999997</v>
      </c>
      <c r="BU6" s="33">
        <f t="shared" si="8"/>
        <v>51.56</v>
      </c>
      <c r="BV6" s="33">
        <f t="shared" si="8"/>
        <v>51.03</v>
      </c>
      <c r="BW6" s="33">
        <f t="shared" si="8"/>
        <v>50.9</v>
      </c>
      <c r="BX6" s="33">
        <f t="shared" si="8"/>
        <v>50.82</v>
      </c>
      <c r="BY6" s="33">
        <f t="shared" si="8"/>
        <v>52.19</v>
      </c>
      <c r="BZ6" s="32" t="str">
        <f>IF(BZ7="","",IF(BZ7="-","【-】","【"&amp;SUBSTITUTE(TEXT(BZ7,"#,##0.00"),"-","△")&amp;"】"))</f>
        <v>【52.78】</v>
      </c>
      <c r="CA6" s="33">
        <f>IF(CA7="",NA(),CA7)</f>
        <v>211.39</v>
      </c>
      <c r="CB6" s="33">
        <f t="shared" ref="CB6:CJ6" si="9">IF(CB7="",NA(),CB7)</f>
        <v>227.02</v>
      </c>
      <c r="CC6" s="33">
        <f t="shared" si="9"/>
        <v>227.01</v>
      </c>
      <c r="CD6" s="33">
        <f t="shared" si="9"/>
        <v>328.83</v>
      </c>
      <c r="CE6" s="33">
        <f t="shared" si="9"/>
        <v>347.65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54.18</v>
      </c>
      <c r="CM6" s="33">
        <f t="shared" ref="CM6:CU6" si="10">IF(CM7="",NA(),CM7)</f>
        <v>52.19</v>
      </c>
      <c r="CN6" s="33">
        <f t="shared" si="10"/>
        <v>52.59</v>
      </c>
      <c r="CO6" s="33">
        <f t="shared" si="10"/>
        <v>52.59</v>
      </c>
      <c r="CP6" s="33">
        <f t="shared" si="10"/>
        <v>52.59</v>
      </c>
      <c r="CQ6" s="33">
        <f t="shared" si="10"/>
        <v>55.2</v>
      </c>
      <c r="CR6" s="33">
        <f t="shared" si="10"/>
        <v>54.74</v>
      </c>
      <c r="CS6" s="33">
        <f t="shared" si="10"/>
        <v>53.78</v>
      </c>
      <c r="CT6" s="33">
        <f t="shared" si="10"/>
        <v>53.24</v>
      </c>
      <c r="CU6" s="33">
        <f t="shared" si="10"/>
        <v>52.31</v>
      </c>
      <c r="CV6" s="32" t="str">
        <f>IF(CV7="","",IF(CV7="-","【-】","【"&amp;SUBSTITUTE(TEXT(CV7,"#,##0.00"),"-","△")&amp;"】"))</f>
        <v>【52.74】</v>
      </c>
      <c r="CW6" s="33">
        <f>IF(CW7="",NA(),CW7)</f>
        <v>75.03</v>
      </c>
      <c r="CX6" s="33">
        <f t="shared" ref="CX6:DF6" si="11">IF(CX7="",NA(),CX7)</f>
        <v>79.33</v>
      </c>
      <c r="CY6" s="33">
        <f t="shared" si="11"/>
        <v>78.53</v>
      </c>
      <c r="CZ6" s="33">
        <f t="shared" si="11"/>
        <v>81.75</v>
      </c>
      <c r="DA6" s="33">
        <f t="shared" si="11"/>
        <v>78.209999999999994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0.02</v>
      </c>
      <c r="EN6" s="32" t="str">
        <f>IF(EN7="","",IF(EN7="-","【-】","【"&amp;SUBSTITUTE(TEXT(EN7,"#,##0.00"),"-","△")&amp;"】"))</f>
        <v>【0.09】</v>
      </c>
    </row>
    <row r="7" spans="1:144" s="34" customFormat="1">
      <c r="A7" s="26"/>
      <c r="B7" s="35">
        <v>2015</v>
      </c>
      <c r="C7" s="35">
        <v>372056</v>
      </c>
      <c r="D7" s="35">
        <v>47</v>
      </c>
      <c r="E7" s="35">
        <v>17</v>
      </c>
      <c r="F7" s="35">
        <v>5</v>
      </c>
      <c r="G7" s="35">
        <v>0</v>
      </c>
      <c r="H7" s="35" t="s">
        <v>96</v>
      </c>
      <c r="I7" s="35" t="s">
        <v>97</v>
      </c>
      <c r="J7" s="35" t="s">
        <v>98</v>
      </c>
      <c r="K7" s="35" t="s">
        <v>99</v>
      </c>
      <c r="L7" s="35" t="s">
        <v>100</v>
      </c>
      <c r="M7" s="36" t="s">
        <v>101</v>
      </c>
      <c r="N7" s="36" t="s">
        <v>102</v>
      </c>
      <c r="O7" s="36">
        <v>1.1200000000000001</v>
      </c>
      <c r="P7" s="36">
        <v>100</v>
      </c>
      <c r="Q7" s="36">
        <v>3080</v>
      </c>
      <c r="R7" s="36">
        <v>62130</v>
      </c>
      <c r="S7" s="36">
        <v>117.84</v>
      </c>
      <c r="T7" s="36">
        <v>527.24</v>
      </c>
      <c r="U7" s="36">
        <v>693</v>
      </c>
      <c r="V7" s="36">
        <v>0.28000000000000003</v>
      </c>
      <c r="W7" s="36">
        <v>2475</v>
      </c>
      <c r="X7" s="36">
        <v>89.49</v>
      </c>
      <c r="Y7" s="36">
        <v>86.45</v>
      </c>
      <c r="Z7" s="36">
        <v>83.43</v>
      </c>
      <c r="AA7" s="36">
        <v>72.900000000000006</v>
      </c>
      <c r="AB7" s="36">
        <v>70.25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4407.16</v>
      </c>
      <c r="BF7" s="36">
        <v>4178.3100000000004</v>
      </c>
      <c r="BG7" s="36">
        <v>3955.97</v>
      </c>
      <c r="BH7" s="36">
        <v>3392.66</v>
      </c>
      <c r="BI7" s="36">
        <v>3307.08</v>
      </c>
      <c r="BJ7" s="36">
        <v>1239.2</v>
      </c>
      <c r="BK7" s="36">
        <v>1197.82</v>
      </c>
      <c r="BL7" s="36">
        <v>1126.77</v>
      </c>
      <c r="BM7" s="36">
        <v>1044.8</v>
      </c>
      <c r="BN7" s="36">
        <v>2133.98</v>
      </c>
      <c r="BO7" s="36">
        <v>2099.96</v>
      </c>
      <c r="BP7" s="36">
        <v>57.42</v>
      </c>
      <c r="BQ7" s="36">
        <v>53.86</v>
      </c>
      <c r="BR7" s="36">
        <v>52.87</v>
      </c>
      <c r="BS7" s="36">
        <v>40.159999999999997</v>
      </c>
      <c r="BT7" s="36">
        <v>36.299999999999997</v>
      </c>
      <c r="BU7" s="36">
        <v>51.56</v>
      </c>
      <c r="BV7" s="36">
        <v>51.03</v>
      </c>
      <c r="BW7" s="36">
        <v>50.9</v>
      </c>
      <c r="BX7" s="36">
        <v>50.82</v>
      </c>
      <c r="BY7" s="36">
        <v>52.19</v>
      </c>
      <c r="BZ7" s="36">
        <v>52.78</v>
      </c>
      <c r="CA7" s="36">
        <v>211.39</v>
      </c>
      <c r="CB7" s="36">
        <v>227.02</v>
      </c>
      <c r="CC7" s="36">
        <v>227.01</v>
      </c>
      <c r="CD7" s="36">
        <v>328.83</v>
      </c>
      <c r="CE7" s="36">
        <v>347.65</v>
      </c>
      <c r="CF7" s="36">
        <v>283.26</v>
      </c>
      <c r="CG7" s="36">
        <v>289.60000000000002</v>
      </c>
      <c r="CH7" s="36">
        <v>293.27</v>
      </c>
      <c r="CI7" s="36">
        <v>300.52</v>
      </c>
      <c r="CJ7" s="36">
        <v>296.14</v>
      </c>
      <c r="CK7" s="36">
        <v>289.81</v>
      </c>
      <c r="CL7" s="36">
        <v>54.18</v>
      </c>
      <c r="CM7" s="36">
        <v>52.19</v>
      </c>
      <c r="CN7" s="36">
        <v>52.59</v>
      </c>
      <c r="CO7" s="36">
        <v>52.59</v>
      </c>
      <c r="CP7" s="36">
        <v>52.59</v>
      </c>
      <c r="CQ7" s="36">
        <v>55.2</v>
      </c>
      <c r="CR7" s="36">
        <v>54.74</v>
      </c>
      <c r="CS7" s="36">
        <v>53.78</v>
      </c>
      <c r="CT7" s="36">
        <v>53.24</v>
      </c>
      <c r="CU7" s="36">
        <v>52.31</v>
      </c>
      <c r="CV7" s="36">
        <v>52.74</v>
      </c>
      <c r="CW7" s="36">
        <v>75.03</v>
      </c>
      <c r="CX7" s="36">
        <v>79.33</v>
      </c>
      <c r="CY7" s="36">
        <v>78.53</v>
      </c>
      <c r="CZ7" s="36">
        <v>81.75</v>
      </c>
      <c r="DA7" s="36">
        <v>78.209999999999994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0.02</v>
      </c>
      <c r="EN7" s="36">
        <v>0.09</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