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政\財政2\公営企業\H29\300130【重要】公営企業に係る「経営比較分析表」の分析等について（水道事業、下水道事業、電気事業）\37香川県（市町村）・経営比較分析表\水道事業\法適・上水\"/>
    </mc:Choice>
  </mc:AlternateContent>
  <workbookProtection workbookPassword="B319" lockStructure="1"/>
  <bookViews>
    <workbookView xWindow="0" yWindow="0" windowWidth="20490" windowHeight="83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<sst xmlns="http://schemas.openxmlformats.org/spreadsheetml/2006/main" count="232" uniqueCount="120">
  <si>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</si>
  <si>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</si>
  <si>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</si>
  <si>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</si>
  <si>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</si>
  <si>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</si>
  <si>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</si>
  <si>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</si>
  <si>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</si>
  <si>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</si>
  <si>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</si>
  <si>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</si>
  <si>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</si>
  <si>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</si>
  <si>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</si>
  <si>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</si>
  <si>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</si>
  <si>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</si>
  <si>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</si>
  <si>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</si>
  <si>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</si>
  <si>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</si>
  <si>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</si>
  <si>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</si>
  <si>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</si>
  <si>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</si>
  <si>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</si>
  <si>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</si>
  <si>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</si>
  <si>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</si>
  <si>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</si>
  <si>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</si>
  <si>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</si>
  <si>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</si>
  <si>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</si>
  <si>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</si>
  <si>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</si>
  <si>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</si>
  <si>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</si>
  <si>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</si>
  <si>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</si>
  <si>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</si>
  <si>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</si>
  <si>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</si>
  <si>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</si>
  <si>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</si>
  <si>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</si>
  <si>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</si>
  <si>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</si>
  <si>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</si>
  <si>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</si>
  <si>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</si>
  <si>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</si>
  <si>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</si>
  <si>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</si>
  <si>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</si>
  <si>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</si>
  <si>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</si>
  <si>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</si>
  <si>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</si>
  <si>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</si>
  <si>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</si>
  <si>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</si>
  <si>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</si>
  <si>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</si>
  <si>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</si>
  <si>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</si>
  <si>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</si>
  <si>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</si>
  <si>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</si>
  <si>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</si>
  <si>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</si>
  <si>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</si>
  <si>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</si>
  <si>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</si>
  <si>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</si>
  <si>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</si>
  <si>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</si>
  <si>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</si>
  <si>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</si>
  <si>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</si>
  <si>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</si>
  <si>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</si>
  <si>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</si>
  <si>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</si>
  <si>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</si>
  <si>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</si>
  <si>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</si>
  <si>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</si>
  <si>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</si>
  <si>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</si>
  <si>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</si>
  <si>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</si>
  <si>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</si>
  <si>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</si>
  <si>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</si>
  <si>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</si>
  <si>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</si>
  <si>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</si>
  <si>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</si>
  <si>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</si>
  <si>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</si>
  <si>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</si>
  <si>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</si>
  <si>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</si>
  <si>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観音寺市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</si>
  <si>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</si>
  <si>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</si>
  <si>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</si>
  <si>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</si>
  <si>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</si>
  <si>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</si>
  <si>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</si>
  <si>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</si>
  <si>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</si>
  <si>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</si>
  <si>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</si>
  <si>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・経常収支比率は、100％超である。また累積欠損金は生じておらず、引き続き良好な経営状況であるといえる。
・流動比率は、平成27年度に比して20％減少したものの、類似団体平均値を大きく上回っており、引き続き短期的な債務への支払能力を有しているといえる。
・企業債残高対給水収益比率は近年、微減傾向にあるが、今後も必要最小限の施設を計画的に整備していく必要がある。
・料金回収率については、100％超である。
・給水原価は平成27年度に比して、5％弱、減少したものの、類似団体平均値を上回っており、引き続き経費削減や投資の効率化等に取り組む必要がある。
・施設利用率については、類似団体平均値を上回っているものの、近年の水道使用量の減少に相まって、下がっていく傾向にある。
・有収率は平成28年度、類似団体平均値を上回ったが、引き続き漏水対応（調査、修繕）等を迅速、確実に実施していく必要がある。</t>
    <rPh sb="1" eb="3">
      <t>ケイジョウ</t>
    </rPh>
    <rPh sb="3" eb="5">
      <t>シュウシ</t>
    </rPh>
    <rPh sb="5" eb="7">
      <t>ヒリツ</t>
    </rPh>
    <rPh sb="13" eb="14">
      <t>チョウ</t>
    </rPh>
    <rPh sb="20" eb="22">
      <t>ルイセキ</t>
    </rPh>
    <rPh sb="22" eb="25">
      <t>ケッソンキン</t>
    </rPh>
    <rPh sb="26" eb="27">
      <t>ショウ</t>
    </rPh>
    <rPh sb="33" eb="34">
      <t>ヒ</t>
    </rPh>
    <rPh sb="35" eb="36">
      <t>ツヅ</t>
    </rPh>
    <rPh sb="37" eb="39">
      <t>リョウコウ</t>
    </rPh>
    <rPh sb="40" eb="42">
      <t>ケイエイ</t>
    </rPh>
    <rPh sb="42" eb="44">
      <t>ジョウキョウ</t>
    </rPh>
    <rPh sb="55" eb="57">
      <t>リュウドウ</t>
    </rPh>
    <rPh sb="57" eb="59">
      <t>ヒリツ</t>
    </rPh>
    <rPh sb="61" eb="63">
      <t>ヘイセイ</t>
    </rPh>
    <rPh sb="65" eb="67">
      <t>ネンド</t>
    </rPh>
    <rPh sb="74" eb="76">
      <t>ゲンショウ</t>
    </rPh>
    <rPh sb="82" eb="84">
      <t>ルイジ</t>
    </rPh>
    <rPh sb="84" eb="86">
      <t>ダンタイ</t>
    </rPh>
    <rPh sb="86" eb="89">
      <t>ヘイキンチ</t>
    </rPh>
    <rPh sb="90" eb="91">
      <t>オオ</t>
    </rPh>
    <rPh sb="93" eb="95">
      <t>ウワマワ</t>
    </rPh>
    <rPh sb="100" eb="101">
      <t>ヒ</t>
    </rPh>
    <rPh sb="102" eb="103">
      <t>ツヅ</t>
    </rPh>
    <rPh sb="104" eb="106">
      <t>タンキ</t>
    </rPh>
    <rPh sb="106" eb="107">
      <t>テキ</t>
    </rPh>
    <rPh sb="108" eb="110">
      <t>サイム</t>
    </rPh>
    <rPh sb="112" eb="114">
      <t>シハラ</t>
    </rPh>
    <rPh sb="114" eb="116">
      <t>ノウリョク</t>
    </rPh>
    <rPh sb="117" eb="118">
      <t>ユウ</t>
    </rPh>
    <rPh sb="130" eb="132">
      <t>キギョウ</t>
    </rPh>
    <rPh sb="132" eb="133">
      <t>サイ</t>
    </rPh>
    <rPh sb="133" eb="135">
      <t>ザンダカ</t>
    </rPh>
    <rPh sb="135" eb="136">
      <t>タイ</t>
    </rPh>
    <rPh sb="136" eb="138">
      <t>キュウスイ</t>
    </rPh>
    <rPh sb="138" eb="140">
      <t>シュウエキ</t>
    </rPh>
    <rPh sb="140" eb="142">
      <t>ヒリツ</t>
    </rPh>
    <rPh sb="143" eb="145">
      <t>キンネン</t>
    </rPh>
    <rPh sb="146" eb="148">
      <t>ビゲン</t>
    </rPh>
    <rPh sb="148" eb="150">
      <t>ケイコウ</t>
    </rPh>
    <rPh sb="155" eb="157">
      <t>コンゴ</t>
    </rPh>
    <rPh sb="158" eb="163">
      <t>ヒツヨウサイショウゲン</t>
    </rPh>
    <rPh sb="164" eb="166">
      <t>シセツ</t>
    </rPh>
    <rPh sb="167" eb="170">
      <t>ケイカクテキ</t>
    </rPh>
    <rPh sb="171" eb="173">
      <t>セイビ</t>
    </rPh>
    <rPh sb="177" eb="179">
      <t>ヒツヨウ</t>
    </rPh>
    <rPh sb="186" eb="188">
      <t>リョウキン</t>
    </rPh>
    <rPh sb="188" eb="190">
      <t>カイシュウ</t>
    </rPh>
    <rPh sb="190" eb="191">
      <t>リツ</t>
    </rPh>
    <rPh sb="201" eb="202">
      <t>チョウ</t>
    </rPh>
    <rPh sb="209" eb="211">
      <t>キュウスイ</t>
    </rPh>
    <rPh sb="211" eb="213">
      <t>ゲンカ</t>
    </rPh>
    <rPh sb="214" eb="216">
      <t>ヘイセイ</t>
    </rPh>
    <rPh sb="218" eb="220">
      <t>ネンド</t>
    </rPh>
    <rPh sb="221" eb="222">
      <t>ヒ</t>
    </rPh>
    <rPh sb="227" eb="228">
      <t>ジャク</t>
    </rPh>
    <rPh sb="229" eb="231">
      <t>ゲンショウ</t>
    </rPh>
    <rPh sb="237" eb="239">
      <t>ルイジ</t>
    </rPh>
    <rPh sb="239" eb="241">
      <t>ダンタイ</t>
    </rPh>
    <rPh sb="241" eb="244">
      <t>ヘイキンチ</t>
    </rPh>
    <rPh sb="245" eb="247">
      <t>ウワマワ</t>
    </rPh>
    <rPh sb="252" eb="253">
      <t>ヒ</t>
    </rPh>
    <rPh sb="254" eb="255">
      <t>ツヅ</t>
    </rPh>
    <rPh sb="256" eb="258">
      <t>ケイヒ</t>
    </rPh>
    <rPh sb="258" eb="260">
      <t>サクゲン</t>
    </rPh>
    <rPh sb="261" eb="263">
      <t>トウシ</t>
    </rPh>
    <rPh sb="264" eb="267">
      <t>コウリツカ</t>
    </rPh>
    <rPh sb="267" eb="268">
      <t>トウ</t>
    </rPh>
    <rPh sb="269" eb="270">
      <t>ト</t>
    </rPh>
    <rPh sb="271" eb="272">
      <t>ク</t>
    </rPh>
    <rPh sb="273" eb="275">
      <t>ヒツヨウ</t>
    </rPh>
    <rPh sb="282" eb="284">
      <t>シセツ</t>
    </rPh>
    <rPh sb="284" eb="287">
      <t>リヨウリツ</t>
    </rPh>
    <rPh sb="293" eb="300">
      <t>ルイジダンタイヘイキンチ</t>
    </rPh>
    <rPh sb="301" eb="303">
      <t>ウワマワ</t>
    </rPh>
    <rPh sb="311" eb="313">
      <t>キンネン</t>
    </rPh>
    <rPh sb="314" eb="316">
      <t>スイドウ</t>
    </rPh>
    <rPh sb="320" eb="322">
      <t>ゲンショウ</t>
    </rPh>
    <rPh sb="323" eb="324">
      <t>アイ</t>
    </rPh>
    <rPh sb="328" eb="329">
      <t>サ</t>
    </rPh>
    <rPh sb="334" eb="336">
      <t>ケイコウ</t>
    </rPh>
    <rPh sb="343" eb="345">
      <t>ユウシュウ</t>
    </rPh>
    <rPh sb="345" eb="346">
      <t>リツ</t>
    </rPh>
    <rPh sb="347" eb="349">
      <t>ヘイセイ</t>
    </rPh>
    <rPh sb="354" eb="356">
      <t>ルイジ</t>
    </rPh>
    <rPh sb="356" eb="358">
      <t>ダンタイ</t>
    </rPh>
    <rPh sb="358" eb="361">
      <t>ヘイキンチ</t>
    </rPh>
    <rPh sb="362" eb="364">
      <t>ウワマワ</t>
    </rPh>
    <rPh sb="368" eb="369">
      <t>ヒ</t>
    </rPh>
    <rPh sb="370" eb="371">
      <t>ツヅ</t>
    </rPh>
    <rPh sb="372" eb="374">
      <t>ロウスイ</t>
    </rPh>
    <rPh sb="374" eb="376">
      <t>タイオウ</t>
    </rPh>
    <rPh sb="377" eb="379">
      <t>チョウサ</t>
    </rPh>
    <rPh sb="380" eb="382">
      <t>シュウゼン</t>
    </rPh>
    <rPh sb="383" eb="384">
      <t>トウ</t>
    </rPh>
    <rPh sb="385" eb="387">
      <t>ジンソク</t>
    </rPh>
    <rPh sb="388" eb="390">
      <t>カクジツ</t>
    </rPh>
    <rPh sb="391" eb="393">
      <t>ジッシ</t>
    </rPh>
    <rPh sb="397" eb="399">
      <t>ヒツヨウ</t>
    </rPh>
    <phoneticPr fontId="7"/>
  </si>
  <si>
    <t>・有形固定資産減価償却率は、増加傾向にある。類似団体平均値を上回っており、施設の老朽化が進んでいる。
・管路経年化率、管路更新率についても、平成25年度調査時以降、類似団体平均値より悪化しており、水道創設時に布設された経年管路の更新等が進んでいないことを表している。
・計画的な更新の実施はもとより、経常収支比率等の状況を踏まえ、真に必要な更新について再検討する必要がある。</t>
    <rPh sb="1" eb="3">
      <t>ユウケイ</t>
    </rPh>
    <rPh sb="3" eb="5">
      <t>コテイ</t>
    </rPh>
    <rPh sb="5" eb="7">
      <t>シサン</t>
    </rPh>
    <rPh sb="7" eb="9">
      <t>ゲンカ</t>
    </rPh>
    <rPh sb="9" eb="11">
      <t>ショウキャク</t>
    </rPh>
    <rPh sb="11" eb="12">
      <t>リツ</t>
    </rPh>
    <rPh sb="14" eb="16">
      <t>ゾウカ</t>
    </rPh>
    <rPh sb="16" eb="18">
      <t>ケイコウ</t>
    </rPh>
    <rPh sb="26" eb="29">
      <t>ヘイキンチ</t>
    </rPh>
    <rPh sb="30" eb="32">
      <t>ウワマワ</t>
    </rPh>
    <rPh sb="37" eb="39">
      <t>シセツ</t>
    </rPh>
    <rPh sb="40" eb="43">
      <t>ロウキュウカ</t>
    </rPh>
    <rPh sb="44" eb="45">
      <t>スス</t>
    </rPh>
    <rPh sb="53" eb="55">
      <t>カンロ</t>
    </rPh>
    <rPh sb="55" eb="58">
      <t>ケイネンカ</t>
    </rPh>
    <rPh sb="58" eb="59">
      <t>リツ</t>
    </rPh>
    <rPh sb="60" eb="62">
      <t>カンロ</t>
    </rPh>
    <rPh sb="62" eb="64">
      <t>コウシン</t>
    </rPh>
    <rPh sb="64" eb="65">
      <t>リツ</t>
    </rPh>
    <rPh sb="71" eb="73">
      <t>ヘイセイ</t>
    </rPh>
    <rPh sb="75" eb="77">
      <t>ネンド</t>
    </rPh>
    <rPh sb="77" eb="79">
      <t>チョウサ</t>
    </rPh>
    <rPh sb="79" eb="80">
      <t>ジ</t>
    </rPh>
    <rPh sb="80" eb="82">
      <t>イコウ</t>
    </rPh>
    <rPh sb="83" eb="90">
      <t>ルイジダンタイヘイキンチ</t>
    </rPh>
    <rPh sb="92" eb="94">
      <t>アッカ</t>
    </rPh>
    <rPh sb="99" eb="101">
      <t>スイドウ</t>
    </rPh>
    <rPh sb="101" eb="103">
      <t>ソウセツ</t>
    </rPh>
    <rPh sb="103" eb="104">
      <t>ジ</t>
    </rPh>
    <rPh sb="105" eb="107">
      <t>フセツ</t>
    </rPh>
    <rPh sb="110" eb="112">
      <t>ケイネン</t>
    </rPh>
    <rPh sb="112" eb="114">
      <t>カンロ</t>
    </rPh>
    <rPh sb="115" eb="117">
      <t>コウシン</t>
    </rPh>
    <rPh sb="117" eb="118">
      <t>トウ</t>
    </rPh>
    <rPh sb="119" eb="120">
      <t>スス</t>
    </rPh>
    <rPh sb="128" eb="129">
      <t>アラワ</t>
    </rPh>
    <rPh sb="137" eb="140">
      <t>ケイカクテキ</t>
    </rPh>
    <rPh sb="141" eb="143">
      <t>コウシン</t>
    </rPh>
    <rPh sb="144" eb="146">
      <t>ジッシ</t>
    </rPh>
    <rPh sb="152" eb="154">
      <t>ケイジョウ</t>
    </rPh>
    <rPh sb="154" eb="156">
      <t>シュウシ</t>
    </rPh>
    <rPh sb="156" eb="158">
      <t>ヒリツ</t>
    </rPh>
    <rPh sb="158" eb="159">
      <t>トウ</t>
    </rPh>
    <rPh sb="160" eb="162">
      <t>ジョウキョウ</t>
    </rPh>
    <rPh sb="163" eb="164">
      <t>フ</t>
    </rPh>
    <rPh sb="167" eb="168">
      <t>シン</t>
    </rPh>
    <rPh sb="169" eb="171">
      <t>ヒツヨウ</t>
    </rPh>
    <rPh sb="172" eb="174">
      <t>コウシン</t>
    </rPh>
    <rPh sb="179" eb="181">
      <t>ケントウ</t>
    </rPh>
    <rPh sb="183" eb="185">
      <t>ヒツヨウ</t>
    </rPh>
    <phoneticPr fontId="7"/>
  </si>
  <si>
    <t>・水道施設については、大量更新期を迎え、早急な更新が必要であるが、施設の老朽度や重要度を考慮した更新および更新費用の平準化等、計画的に更新を行っていく必要がある。
・また、今後は有収水量が減少し、料金収入の増加も見込めないことから、経営の効率化、運営基盤の強化および適正な施設運用等を図るため、県内一水道事業体（企業団）を設置し、平成30年４月１日の業務開始を目指して、現在協議、準備をしているところである。
・なお、平成30年度より企業団として水道事業を行うことから、観音寺市の水道事業は平成29年度をもって廃止することとしているため、観音寺市水道事業としての経営戦略は作成していない。</t>
    <rPh sb="1" eb="3">
      <t>スイドウ</t>
    </rPh>
    <rPh sb="3" eb="5">
      <t>シセツ</t>
    </rPh>
    <rPh sb="11" eb="13">
      <t>タイリョウ</t>
    </rPh>
    <rPh sb="13" eb="15">
      <t>コウシン</t>
    </rPh>
    <rPh sb="15" eb="16">
      <t>キ</t>
    </rPh>
    <rPh sb="17" eb="18">
      <t>ムカ</t>
    </rPh>
    <rPh sb="20" eb="22">
      <t>ソウキュウ</t>
    </rPh>
    <rPh sb="23" eb="25">
      <t>コウシン</t>
    </rPh>
    <rPh sb="26" eb="28">
      <t>ヒツヨウ</t>
    </rPh>
    <rPh sb="33" eb="35">
      <t>シセツ</t>
    </rPh>
    <rPh sb="36" eb="38">
      <t>ロウキュウ</t>
    </rPh>
    <rPh sb="38" eb="39">
      <t>ド</t>
    </rPh>
    <rPh sb="40" eb="42">
      <t>ジュウヨウ</t>
    </rPh>
    <rPh sb="42" eb="43">
      <t>ド</t>
    </rPh>
    <rPh sb="44" eb="46">
      <t>コウリョ</t>
    </rPh>
    <rPh sb="48" eb="50">
      <t>コウシン</t>
    </rPh>
    <rPh sb="53" eb="55">
      <t>コウシン</t>
    </rPh>
    <rPh sb="55" eb="57">
      <t>ヒヨウ</t>
    </rPh>
    <rPh sb="58" eb="61">
      <t>ヘイジュンカ</t>
    </rPh>
    <rPh sb="61" eb="62">
      <t>トウ</t>
    </rPh>
    <rPh sb="63" eb="66">
      <t>ケイカクテキ</t>
    </rPh>
    <rPh sb="67" eb="69">
      <t>コウシン</t>
    </rPh>
    <rPh sb="70" eb="71">
      <t>オコナ</t>
    </rPh>
    <rPh sb="75" eb="77">
      <t>ヒツヨウ</t>
    </rPh>
    <rPh sb="117" eb="119">
      <t>ケイエイ</t>
    </rPh>
    <rPh sb="120" eb="123">
      <t>コウリツカ</t>
    </rPh>
    <rPh sb="124" eb="126">
      <t>ウンエイ</t>
    </rPh>
    <rPh sb="126" eb="128">
      <t>キバン</t>
    </rPh>
    <rPh sb="129" eb="131">
      <t>キョウカ</t>
    </rPh>
    <rPh sb="134" eb="136">
      <t>テキセイ</t>
    </rPh>
    <rPh sb="137" eb="139">
      <t>シセツ</t>
    </rPh>
    <rPh sb="139" eb="141">
      <t>ウンヨウ</t>
    </rPh>
    <rPh sb="141" eb="142">
      <t>トウ</t>
    </rPh>
    <rPh sb="143" eb="144">
      <t>ハカ</t>
    </rPh>
    <rPh sb="148" eb="150">
      <t>ケンナイ</t>
    </rPh>
    <rPh sb="150" eb="151">
      <t>イチ</t>
    </rPh>
    <rPh sb="151" eb="153">
      <t>スイドウ</t>
    </rPh>
    <rPh sb="153" eb="155">
      <t>ジギョウ</t>
    </rPh>
    <rPh sb="155" eb="156">
      <t>タイ</t>
    </rPh>
    <rPh sb="157" eb="159">
      <t>キギョウ</t>
    </rPh>
    <rPh sb="159" eb="160">
      <t>ダン</t>
    </rPh>
    <rPh sb="162" eb="164">
      <t>セッチ</t>
    </rPh>
    <rPh sb="166" eb="168">
      <t>ヘイセイ</t>
    </rPh>
    <rPh sb="170" eb="171">
      <t>ネン</t>
    </rPh>
    <rPh sb="172" eb="173">
      <t>ガツ</t>
    </rPh>
    <rPh sb="174" eb="175">
      <t>ニチ</t>
    </rPh>
    <rPh sb="176" eb="178">
      <t>ギョウム</t>
    </rPh>
    <rPh sb="178" eb="180">
      <t>カイシ</t>
    </rPh>
    <rPh sb="181" eb="183">
      <t>メザ</t>
    </rPh>
    <rPh sb="186" eb="188">
      <t>ゲンザイ</t>
    </rPh>
    <rPh sb="188" eb="190">
      <t>キョウギ</t>
    </rPh>
    <rPh sb="191" eb="193">
      <t>ジュンビ</t>
    </rPh>
    <rPh sb="211" eb="213">
      <t>ヘイセイ</t>
    </rPh>
    <rPh sb="215" eb="217">
      <t>ネンド</t>
    </rPh>
    <rPh sb="219" eb="221">
      <t>キギョウ</t>
    </rPh>
    <rPh sb="221" eb="222">
      <t>ダン</t>
    </rPh>
    <rPh sb="225" eb="227">
      <t>スイドウ</t>
    </rPh>
    <rPh sb="227" eb="229">
      <t>ジギョウ</t>
    </rPh>
    <rPh sb="230" eb="231">
      <t>オコナ</t>
    </rPh>
    <rPh sb="237" eb="241">
      <t>カンオンジシ</t>
    </rPh>
    <rPh sb="242" eb="244">
      <t>スイドウ</t>
    </rPh>
    <rPh sb="244" eb="246">
      <t>ジギョウ</t>
    </rPh>
    <rPh sb="247" eb="249">
      <t>ヘイセイ</t>
    </rPh>
    <rPh sb="251" eb="253">
      <t>ネンド</t>
    </rPh>
    <rPh sb="257" eb="259">
      <t>ハイシ</t>
    </rPh>
    <rPh sb="271" eb="275">
      <t>カンオンジシ</t>
    </rPh>
    <rPh sb="275" eb="277">
      <t>スイドウ</t>
    </rPh>
    <rPh sb="277" eb="279">
      <t>ジギョウ</t>
    </rPh>
    <rPh sb="283" eb="285">
      <t>ケイエイ</t>
    </rPh>
    <rPh sb="285" eb="287">
      <t>センリャク</t>
    </rPh>
    <rPh sb="288" eb="290">
      <t>サクセイ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</si>
</sst>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0.66</c:v>
                </c:pt>
                <c:pt idx="2">
                  <c:v>0.56000000000000005</c:v>
                </c:pt>
                <c:pt idx="3">
                  <c:v>0.23</c:v>
                </c:pt>
                <c:pt idx="4">
                  <c:v>0.32</c:v>
                </c:pt>
              </c:numCache>
            </c:numRef>
          </c:val>
        </c:ser>
        <c:dLbls>
          <c:showLegendKey val="0"/>
          <c:showVal val="0"/>
          <c:showCatName val="0"/>
          <c:showSerName val="0"/>
          <c:showPercent val="0"/>
          <c:showBubbleSize val="0"/>
        </c:dLbls>
        <c:gapWidth val="150"/>
        <c:axId val="296626192"/>
        <c:axId val="29662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96626192"/>
        <c:axId val="296626584"/>
      </c:lineChart>
      <c:dateAx>
        <c:axId val="296626192"/>
        <c:scaling>
          <c:orientation val="minMax"/>
        </c:scaling>
        <c:delete val="1"/>
        <c:axPos val="b"/>
        <c:numFmt formatCode="ge" sourceLinked="1"/>
        <c:majorTickMark val="none"/>
        <c:minorTickMark val="none"/>
        <c:tickLblPos val="none"/>
        <c:crossAx val="296626584"/>
        <c:crosses val="autoZero"/>
        <c:auto val="1"/>
        <c:lblOffset val="100"/>
        <c:baseTimeUnit val="years"/>
      </c:dateAx>
      <c:valAx>
        <c:axId val="29662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80.39</c:v>
                </c:pt>
                <c:pt idx="1">
                  <c:v>79.42</c:v>
                </c:pt>
                <c:pt idx="2">
                  <c:v>73.84</c:v>
                </c:pt>
                <c:pt idx="3">
                  <c:v>80.099999999999994</c:v>
                </c:pt>
                <c:pt idx="4">
                  <c:v>78.78</c:v>
                </c:pt>
              </c:numCache>
            </c:numRef>
          </c:val>
        </c:ser>
        <c:dLbls>
          <c:showLegendKey val="0"/>
          <c:showVal val="0"/>
          <c:showCatName val="0"/>
          <c:showSerName val="0"/>
          <c:showPercent val="0"/>
          <c:showBubbleSize val="0"/>
        </c:dLbls>
        <c:gapWidth val="150"/>
        <c:axId val="358735288"/>
        <c:axId val="35873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58735288"/>
        <c:axId val="358736072"/>
      </c:lineChart>
      <c:dateAx>
        <c:axId val="358735288"/>
        <c:scaling>
          <c:orientation val="minMax"/>
        </c:scaling>
        <c:delete val="1"/>
        <c:axPos val="b"/>
        <c:numFmt formatCode="ge" sourceLinked="1"/>
        <c:majorTickMark val="none"/>
        <c:minorTickMark val="none"/>
        <c:tickLblPos val="none"/>
        <c:crossAx val="358736072"/>
        <c:crosses val="autoZero"/>
        <c:auto val="1"/>
        <c:lblOffset val="100"/>
        <c:baseTimeUnit val="years"/>
      </c:dateAx>
      <c:valAx>
        <c:axId val="35873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80.77</c:v>
                </c:pt>
                <c:pt idx="1">
                  <c:v>81.56</c:v>
                </c:pt>
                <c:pt idx="2">
                  <c:v>84.9</c:v>
                </c:pt>
                <c:pt idx="3">
                  <c:v>87.58</c:v>
                </c:pt>
                <c:pt idx="4">
                  <c:v>89.56</c:v>
                </c:pt>
              </c:numCache>
            </c:numRef>
          </c:val>
        </c:ser>
        <c:dLbls>
          <c:showLegendKey val="0"/>
          <c:showVal val="0"/>
          <c:showCatName val="0"/>
          <c:showSerName val="0"/>
          <c:showPercent val="0"/>
          <c:showBubbleSize val="0"/>
        </c:dLbls>
        <c:gapWidth val="150"/>
        <c:axId val="358740384"/>
        <c:axId val="35832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58740384"/>
        <c:axId val="358323696"/>
      </c:lineChart>
      <c:dateAx>
        <c:axId val="358740384"/>
        <c:scaling>
          <c:orientation val="minMax"/>
        </c:scaling>
        <c:delete val="1"/>
        <c:axPos val="b"/>
        <c:numFmt formatCode="ge" sourceLinked="1"/>
        <c:majorTickMark val="none"/>
        <c:minorTickMark val="none"/>
        <c:tickLblPos val="none"/>
        <c:crossAx val="358323696"/>
        <c:crosses val="autoZero"/>
        <c:auto val="1"/>
        <c:lblOffset val="100"/>
        <c:baseTimeUnit val="years"/>
      </c:dateAx>
      <c:valAx>
        <c:axId val="35832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113.61</c:v>
                </c:pt>
                <c:pt idx="1">
                  <c:v>114.57</c:v>
                </c:pt>
                <c:pt idx="2">
                  <c:v>115.87</c:v>
                </c:pt>
                <c:pt idx="3">
                  <c:v>111.99</c:v>
                </c:pt>
                <c:pt idx="4">
                  <c:v>117.52</c:v>
                </c:pt>
              </c:numCache>
            </c:numRef>
          </c:val>
        </c:ser>
        <c:dLbls>
          <c:showLegendKey val="0"/>
          <c:showVal val="0"/>
          <c:showCatName val="0"/>
          <c:showSerName val="0"/>
          <c:showPercent val="0"/>
          <c:showBubbleSize val="0"/>
        </c:dLbls>
        <c:gapWidth val="150"/>
        <c:axId val="296629328"/>
        <c:axId val="29530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96629328"/>
        <c:axId val="295308464"/>
      </c:lineChart>
      <c:dateAx>
        <c:axId val="296629328"/>
        <c:scaling>
          <c:orientation val="minMax"/>
        </c:scaling>
        <c:delete val="1"/>
        <c:axPos val="b"/>
        <c:numFmt formatCode="ge" sourceLinked="1"/>
        <c:majorTickMark val="none"/>
        <c:minorTickMark val="none"/>
        <c:tickLblPos val="none"/>
        <c:crossAx val="295308464"/>
        <c:crosses val="autoZero"/>
        <c:auto val="1"/>
        <c:lblOffset val="100"/>
        <c:baseTimeUnit val="years"/>
      </c:dateAx>
      <c:valAx>
        <c:axId val="29530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6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47.33</c:v>
                </c:pt>
                <c:pt idx="1">
                  <c:v>47.47</c:v>
                </c:pt>
                <c:pt idx="2">
                  <c:v>50.74</c:v>
                </c:pt>
                <c:pt idx="3">
                  <c:v>52.24</c:v>
                </c:pt>
                <c:pt idx="4">
                  <c:v>52.93</c:v>
                </c:pt>
              </c:numCache>
            </c:numRef>
          </c:val>
        </c:ser>
        <c:dLbls>
          <c:showLegendKey val="0"/>
          <c:showVal val="0"/>
          <c:showCatName val="0"/>
          <c:showSerName val="0"/>
          <c:showPercent val="0"/>
          <c:showBubbleSize val="0"/>
        </c:dLbls>
        <c:gapWidth val="150"/>
        <c:axId val="358328792"/>
        <c:axId val="3583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58328792"/>
        <c:axId val="358327616"/>
      </c:lineChart>
      <c:dateAx>
        <c:axId val="358328792"/>
        <c:scaling>
          <c:orientation val="minMax"/>
        </c:scaling>
        <c:delete val="1"/>
        <c:axPos val="b"/>
        <c:numFmt formatCode="ge" sourceLinked="1"/>
        <c:majorTickMark val="none"/>
        <c:minorTickMark val="none"/>
        <c:tickLblPos val="none"/>
        <c:crossAx val="358327616"/>
        <c:crosses val="autoZero"/>
        <c:auto val="1"/>
        <c:lblOffset val="100"/>
        <c:baseTimeUnit val="years"/>
      </c:dateAx>
      <c:valAx>
        <c:axId val="3583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2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6.57</c:v>
                </c:pt>
                <c:pt idx="1">
                  <c:v>11.35</c:v>
                </c:pt>
                <c:pt idx="2">
                  <c:v>18.350000000000001</c:v>
                </c:pt>
                <c:pt idx="3">
                  <c:v>20.3</c:v>
                </c:pt>
                <c:pt idx="4">
                  <c:v>20.75</c:v>
                </c:pt>
              </c:numCache>
            </c:numRef>
          </c:val>
        </c:ser>
        <c:dLbls>
          <c:showLegendKey val="0"/>
          <c:showVal val="0"/>
          <c:showCatName val="0"/>
          <c:showSerName val="0"/>
          <c:showPercent val="0"/>
          <c:showBubbleSize val="0"/>
        </c:dLbls>
        <c:gapWidth val="150"/>
        <c:axId val="358327224"/>
        <c:axId val="3583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58327224"/>
        <c:axId val="358326048"/>
      </c:lineChart>
      <c:dateAx>
        <c:axId val="358327224"/>
        <c:scaling>
          <c:orientation val="minMax"/>
        </c:scaling>
        <c:delete val="1"/>
        <c:axPos val="b"/>
        <c:numFmt formatCode="ge" sourceLinked="1"/>
        <c:majorTickMark val="none"/>
        <c:minorTickMark val="none"/>
        <c:tickLblPos val="none"/>
        <c:crossAx val="358326048"/>
        <c:crosses val="autoZero"/>
        <c:auto val="1"/>
        <c:lblOffset val="100"/>
        <c:baseTimeUnit val="years"/>
      </c:dateAx>
      <c:valAx>
        <c:axId val="3583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2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8325656"/>
        <c:axId val="35832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58325656"/>
        <c:axId val="358326440"/>
      </c:lineChart>
      <c:dateAx>
        <c:axId val="358325656"/>
        <c:scaling>
          <c:orientation val="minMax"/>
        </c:scaling>
        <c:delete val="1"/>
        <c:axPos val="b"/>
        <c:numFmt formatCode="ge" sourceLinked="1"/>
        <c:majorTickMark val="none"/>
        <c:minorTickMark val="none"/>
        <c:tickLblPos val="none"/>
        <c:crossAx val="358326440"/>
        <c:crosses val="autoZero"/>
        <c:auto val="1"/>
        <c:lblOffset val="100"/>
        <c:baseTimeUnit val="years"/>
      </c:dateAx>
      <c:valAx>
        <c:axId val="35832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561.29</c:v>
                </c:pt>
                <c:pt idx="1">
                  <c:v>509.95</c:v>
                </c:pt>
                <c:pt idx="2">
                  <c:v>419.13</c:v>
                </c:pt>
                <c:pt idx="3">
                  <c:v>770.2</c:v>
                </c:pt>
                <c:pt idx="4">
                  <c:v>615.27</c:v>
                </c:pt>
              </c:numCache>
            </c:numRef>
          </c:val>
        </c:ser>
        <c:dLbls>
          <c:showLegendKey val="0"/>
          <c:showVal val="0"/>
          <c:showCatName val="0"/>
          <c:showSerName val="0"/>
          <c:showPercent val="0"/>
          <c:showBubbleSize val="0"/>
        </c:dLbls>
        <c:gapWidth val="150"/>
        <c:axId val="358323304"/>
        <c:axId val="358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58323304"/>
        <c:axId val="358741952"/>
      </c:lineChart>
      <c:dateAx>
        <c:axId val="358323304"/>
        <c:scaling>
          <c:orientation val="minMax"/>
        </c:scaling>
        <c:delete val="1"/>
        <c:axPos val="b"/>
        <c:numFmt formatCode="ge" sourceLinked="1"/>
        <c:majorTickMark val="none"/>
        <c:minorTickMark val="none"/>
        <c:tickLblPos val="none"/>
        <c:crossAx val="358741952"/>
        <c:crosses val="autoZero"/>
        <c:auto val="1"/>
        <c:lblOffset val="100"/>
        <c:baseTimeUnit val="years"/>
      </c:dateAx>
      <c:valAx>
        <c:axId val="35874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129.91</c:v>
                </c:pt>
                <c:pt idx="1">
                  <c:v>127.45</c:v>
                </c:pt>
                <c:pt idx="2">
                  <c:v>128.62</c:v>
                </c:pt>
                <c:pt idx="3">
                  <c:v>123.71</c:v>
                </c:pt>
                <c:pt idx="4">
                  <c:v>119.54</c:v>
                </c:pt>
              </c:numCache>
            </c:numRef>
          </c:val>
        </c:ser>
        <c:dLbls>
          <c:showLegendKey val="0"/>
          <c:showVal val="0"/>
          <c:showCatName val="0"/>
          <c:showSerName val="0"/>
          <c:showPercent val="0"/>
          <c:showBubbleSize val="0"/>
        </c:dLbls>
        <c:gapWidth val="150"/>
        <c:axId val="358740776"/>
        <c:axId val="358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58740776"/>
        <c:axId val="358738816"/>
      </c:lineChart>
      <c:dateAx>
        <c:axId val="358740776"/>
        <c:scaling>
          <c:orientation val="minMax"/>
        </c:scaling>
        <c:delete val="1"/>
        <c:axPos val="b"/>
        <c:numFmt formatCode="ge" sourceLinked="1"/>
        <c:majorTickMark val="none"/>
        <c:minorTickMark val="none"/>
        <c:tickLblPos val="none"/>
        <c:crossAx val="358738816"/>
        <c:crosses val="autoZero"/>
        <c:auto val="1"/>
        <c:lblOffset val="100"/>
        <c:baseTimeUnit val="years"/>
      </c:dateAx>
      <c:valAx>
        <c:axId val="35873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7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111.69</c:v>
                </c:pt>
                <c:pt idx="1">
                  <c:v>112.13</c:v>
                </c:pt>
                <c:pt idx="2">
                  <c:v>113.83</c:v>
                </c:pt>
                <c:pt idx="3">
                  <c:v>109.99</c:v>
                </c:pt>
                <c:pt idx="4">
                  <c:v>115.63</c:v>
                </c:pt>
              </c:numCache>
            </c:numRef>
          </c:val>
        </c:ser>
        <c:dLbls>
          <c:showLegendKey val="0"/>
          <c:showVal val="0"/>
          <c:showCatName val="0"/>
          <c:showSerName val="0"/>
          <c:showPercent val="0"/>
          <c:showBubbleSize val="0"/>
        </c:dLbls>
        <c:gapWidth val="150"/>
        <c:axId val="358737640"/>
        <c:axId val="35874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58737640"/>
        <c:axId val="358741560"/>
      </c:lineChart>
      <c:dateAx>
        <c:axId val="358737640"/>
        <c:scaling>
          <c:orientation val="minMax"/>
        </c:scaling>
        <c:delete val="1"/>
        <c:axPos val="b"/>
        <c:numFmt formatCode="ge" sourceLinked="1"/>
        <c:majorTickMark val="none"/>
        <c:minorTickMark val="none"/>
        <c:tickLblPos val="none"/>
        <c:crossAx val="358741560"/>
        <c:crosses val="autoZero"/>
        <c:auto val="1"/>
        <c:lblOffset val="100"/>
        <c:baseTimeUnit val="years"/>
      </c:dateAx>
      <c:valAx>
        <c:axId val="3587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174.17</c:v>
                </c:pt>
                <c:pt idx="1">
                  <c:v>173.47</c:v>
                </c:pt>
                <c:pt idx="2">
                  <c:v>170.67</c:v>
                </c:pt>
                <c:pt idx="3">
                  <c:v>176.97</c:v>
                </c:pt>
                <c:pt idx="4">
                  <c:v>168.5</c:v>
                </c:pt>
              </c:numCache>
            </c:numRef>
          </c:val>
        </c:ser>
        <c:dLbls>
          <c:showLegendKey val="0"/>
          <c:showVal val="0"/>
          <c:showCatName val="0"/>
          <c:showSerName val="0"/>
          <c:showPercent val="0"/>
          <c:showBubbleSize val="0"/>
        </c:dLbls>
        <c:gapWidth val="150"/>
        <c:axId val="358736464"/>
        <c:axId val="3587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58736464"/>
        <c:axId val="358742344"/>
      </c:lineChart>
      <c:dateAx>
        <c:axId val="358736464"/>
        <c:scaling>
          <c:orientation val="minMax"/>
        </c:scaling>
        <c:delete val="1"/>
        <c:axPos val="b"/>
        <c:numFmt formatCode="ge" sourceLinked="1"/>
        <c:majorTickMark val="none"/>
        <c:minorTickMark val="none"/>
        <c:tickLblPos val="none"/>
        <c:crossAx val="358742344"/>
        <c:crosses val="autoZero"/>
        <c:auto val="1"/>
        <c:lblOffset val="100"/>
        <c:baseTimeUnit val="years"/>
      </c:dateAx>
      <c:valAx>
        <c:axId val="3587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90" zoomScaleNormal="90" workbookViewId="0">
      <selection activeCell="Q56" sqref="Q38:Q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香川県　観音寺市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116</v>
      </c>
      <c r="AE8" s="87"/>
      <c r="AF8" s="87"/>
      <c r="AG8" s="87"/>
      <c r="AH8" s="87"/>
      <c r="AI8" s="87"/>
      <c r="AJ8" s="87"/>
      <c r="AK8" s="5"/>
      <c r="AL8" s="74">
        <f>データ!$R$6</f>
        <v>61570</v>
      </c>
      <c r="AM8" s="74"/>
      <c r="AN8" s="74"/>
      <c r="AO8" s="74"/>
      <c r="AP8" s="74"/>
      <c r="AQ8" s="74"/>
      <c r="AR8" s="74"/>
      <c r="AS8" s="74"/>
      <c r="AT8" s="70">
        <f>データ!$S$6</f>
        <v>117.84</v>
      </c>
      <c r="AU8" s="71"/>
      <c r="AV8" s="71"/>
      <c r="AW8" s="71"/>
      <c r="AX8" s="71"/>
      <c r="AY8" s="71"/>
      <c r="AZ8" s="71"/>
      <c r="BA8" s="71"/>
      <c r="BB8" s="73">
        <f>データ!$T$6</f>
        <v>522.49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79.03</v>
      </c>
      <c r="J10" s="71"/>
      <c r="K10" s="71"/>
      <c r="L10" s="71"/>
      <c r="M10" s="71"/>
      <c r="N10" s="71"/>
      <c r="O10" s="72"/>
      <c r="P10" s="73">
        <f>データ!$P$6</f>
        <v>99.21</v>
      </c>
      <c r="Q10" s="73"/>
      <c r="R10" s="73"/>
      <c r="S10" s="73"/>
      <c r="T10" s="73"/>
      <c r="U10" s="73"/>
      <c r="V10" s="73"/>
      <c r="W10" s="74">
        <f>データ!$Q$6</f>
        <v>3769</v>
      </c>
      <c r="X10" s="74"/>
      <c r="Y10" s="74"/>
      <c r="Z10" s="74"/>
      <c r="AA10" s="74"/>
      <c r="AB10" s="74"/>
      <c r="AC10" s="74"/>
      <c r="AD10" s="2"/>
      <c r="AE10" s="2"/>
      <c r="AF10" s="2"/>
      <c r="AG10" s="2"/>
      <c r="AH10" s="5"/>
      <c r="AI10" s="5"/>
      <c r="AJ10" s="5"/>
      <c r="AK10" s="5"/>
      <c r="AL10" s="74">
        <f>データ!$U$6</f>
        <v>60939</v>
      </c>
      <c r="AM10" s="74"/>
      <c r="AN10" s="74"/>
      <c r="AO10" s="74"/>
      <c r="AP10" s="74"/>
      <c r="AQ10" s="74"/>
      <c r="AR10" s="74"/>
      <c r="AS10" s="74"/>
      <c r="AT10" s="70">
        <f>データ!$V$6</f>
        <v>80.45</v>
      </c>
      <c r="AU10" s="71"/>
      <c r="AV10" s="71"/>
      <c r="AW10" s="71"/>
      <c r="AX10" s="71"/>
      <c r="AY10" s="71"/>
      <c r="AZ10" s="71"/>
      <c r="BA10" s="71"/>
      <c r="BB10" s="73">
        <f>データ!$W$6</f>
        <v>757.48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372056</v>
      </c>
      <c r="D6" s="34">
        <f t="shared" si="3"/>
        <v>46</v>
      </c>
      <c r="E6" s="34">
        <f t="shared" si="3"/>
        <v>1</v>
      </c>
      <c r="F6" s="34">
        <f t="shared" si="3"/>
        <v>0</v>
      </c>
      <c r="G6" s="34">
        <f t="shared" si="3"/>
        <v>1</v>
      </c>
      <c r="H6" s="34" t="str">
        <f t="shared" si="3"/>
        <v>香川県　観音寺市</v>
      </c>
      <c r="I6" s="34" t="str">
        <f t="shared" si="3"/>
        <v>法適用</v>
      </c>
      <c r="J6" s="34" t="str">
        <f t="shared" si="3"/>
        <v>水道事業</v>
      </c>
      <c r="K6" s="34" t="str">
        <f t="shared" si="3"/>
        <v>末端給水事業</v>
      </c>
      <c r="L6" s="34" t="str">
        <f t="shared" si="3"/>
        <v>A4</v>
      </c>
      <c r="M6" s="34">
        <f t="shared" si="3"/>
        <v>0</v>
      </c>
      <c r="N6" s="35" t="str">
        <f t="shared" si="3"/>
        <v>-</v>
      </c>
      <c r="O6" s="35">
        <f t="shared" si="3"/>
        <v>79.03</v>
      </c>
      <c r="P6" s="35">
        <f t="shared" si="3"/>
        <v>99.21</v>
      </c>
      <c r="Q6" s="35">
        <f t="shared" si="3"/>
        <v>3769</v>
      </c>
      <c r="R6" s="35">
        <f t="shared" si="3"/>
        <v>61570</v>
      </c>
      <c r="S6" s="35">
        <f t="shared" si="3"/>
        <v>117.84</v>
      </c>
      <c r="T6" s="35">
        <f t="shared" si="3"/>
        <v>522.49</v>
      </c>
      <c r="U6" s="35">
        <f t="shared" si="3"/>
        <v>60939</v>
      </c>
      <c r="V6" s="35">
        <f t="shared" si="3"/>
        <v>80.45</v>
      </c>
      <c r="W6" s="35">
        <f t="shared" si="3"/>
        <v>757.48</v>
      </c>
      <c r="X6" s="36">
        <f>IF(X7="",NA(),X7)</f>
        <v>113.61</v>
      </c>
      <c r="Y6" s="36">
        <f t="shared" ref="Y6:AG6" si="4">IF(Y7="",NA(),Y7)</f>
        <v>114.57</v>
      </c>
      <c r="Z6" s="36">
        <f t="shared" si="4"/>
        <v>115.87</v>
      </c>
      <c r="AA6" s="36">
        <f t="shared" si="4"/>
        <v>111.99</v>
      </c>
      <c r="AB6" s="36">
        <f t="shared" si="4"/>
        <v>117.52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561.29</v>
      </c>
      <c r="AU6" s="36">
        <f t="shared" ref="AU6:BC6" si="6">IF(AU7="",NA(),AU7)</f>
        <v>509.95</v>
      </c>
      <c r="AV6" s="36">
        <f t="shared" si="6"/>
        <v>419.13</v>
      </c>
      <c r="AW6" s="36">
        <f t="shared" si="6"/>
        <v>770.2</v>
      </c>
      <c r="AX6" s="36">
        <f t="shared" si="6"/>
        <v>615.27</v>
      </c>
      <c r="AY6" s="36">
        <f t="shared" si="6"/>
        <v>701</v>
      </c>
      <c r="AZ6" s="36">
        <f t="shared" si="6"/>
        <v>739.59</v>
      </c>
      <c r="BA6" s="36">
        <f t="shared" si="6"/>
        <v>335.95</v>
      </c>
      <c r="BB6" s="36">
        <f t="shared" si="6"/>
        <v>346.59</v>
      </c>
      <c r="BC6" s="36">
        <f t="shared" si="6"/>
        <v>357.82</v>
      </c>
      <c r="BD6" s="35" t="str">
        <f>IF(BD7="","",IF(BD7="-","【-】","【"&amp;SUBSTITUTE(TEXT(BD7,"#,##0.00"),"-","△")&amp;"】"))</f>
        <v>【262.87】</v>
      </c>
      <c r="BE6" s="36">
        <f>IF(BE7="",NA(),BE7)</f>
        <v>129.91</v>
      </c>
      <c r="BF6" s="36">
        <f t="shared" ref="BF6:BN6" si="7">IF(BF7="",NA(),BF7)</f>
        <v>127.45</v>
      </c>
      <c r="BG6" s="36">
        <f t="shared" si="7"/>
        <v>128.62</v>
      </c>
      <c r="BH6" s="36">
        <f t="shared" si="7"/>
        <v>123.71</v>
      </c>
      <c r="BI6" s="36">
        <f t="shared" si="7"/>
        <v>119.54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111.69</v>
      </c>
      <c r="BQ6" s="36">
        <f t="shared" ref="BQ6:BY6" si="8">IF(BQ7="",NA(),BQ7)</f>
        <v>112.13</v>
      </c>
      <c r="BR6" s="36">
        <f t="shared" si="8"/>
        <v>113.83</v>
      </c>
      <c r="BS6" s="36">
        <f t="shared" si="8"/>
        <v>109.99</v>
      </c>
      <c r="BT6" s="36">
        <f t="shared" si="8"/>
        <v>115.63</v>
      </c>
      <c r="BU6" s="36">
        <f t="shared" si="8"/>
        <v>100.27</v>
      </c>
      <c r="BV6" s="36">
        <f t="shared" si="8"/>
        <v>99.46</v>
      </c>
      <c r="BW6" s="36">
        <f t="shared" si="8"/>
        <v>105.21</v>
      </c>
      <c r="BX6" s="36">
        <f t="shared" si="8"/>
        <v>105.71</v>
      </c>
      <c r="BY6" s="36">
        <f t="shared" si="8"/>
        <v>106.01</v>
      </c>
      <c r="BZ6" s="35" t="str">
        <f>IF(BZ7="","",IF(BZ7="-","【-】","【"&amp;SUBSTITUTE(TEXT(BZ7,"#,##0.00"),"-","△")&amp;"】"))</f>
        <v>【105.59】</v>
      </c>
      <c r="CA6" s="36">
        <f>IF(CA7="",NA(),CA7)</f>
        <v>174.17</v>
      </c>
      <c r="CB6" s="36">
        <f t="shared" ref="CB6:CJ6" si="9">IF(CB7="",NA(),CB7)</f>
        <v>173.47</v>
      </c>
      <c r="CC6" s="36">
        <f t="shared" si="9"/>
        <v>170.67</v>
      </c>
      <c r="CD6" s="36">
        <f t="shared" si="9"/>
        <v>176.97</v>
      </c>
      <c r="CE6" s="36">
        <f t="shared" si="9"/>
        <v>168.5</v>
      </c>
      <c r="CF6" s="36">
        <f t="shared" si="9"/>
        <v>169.62</v>
      </c>
      <c r="CG6" s="36">
        <f t="shared" si="9"/>
        <v>171.78</v>
      </c>
      <c r="CH6" s="36">
        <f t="shared" si="9"/>
        <v>162.59</v>
      </c>
      <c r="CI6" s="36">
        <f t="shared" si="9"/>
        <v>162.15</v>
      </c>
      <c r="CJ6" s="36">
        <f t="shared" si="9"/>
        <v>162.24</v>
      </c>
      <c r="CK6" s="35" t="str">
        <f>IF(CK7="","",IF(CK7="-","【-】","【"&amp;SUBSTITUTE(TEXT(CK7,"#,##0.00"),"-","△")&amp;"】"))</f>
        <v>【163.27】</v>
      </c>
      <c r="CL6" s="36">
        <f>IF(CL7="",NA(),CL7)</f>
        <v>80.39</v>
      </c>
      <c r="CM6" s="36">
        <f t="shared" ref="CM6:CU6" si="10">IF(CM7="",NA(),CM7)</f>
        <v>79.42</v>
      </c>
      <c r="CN6" s="36">
        <f t="shared" si="10"/>
        <v>73.84</v>
      </c>
      <c r="CO6" s="36">
        <f t="shared" si="10"/>
        <v>80.099999999999994</v>
      </c>
      <c r="CP6" s="36">
        <f t="shared" si="10"/>
        <v>78.78</v>
      </c>
      <c r="CQ6" s="36">
        <f t="shared" si="10"/>
        <v>59.88</v>
      </c>
      <c r="CR6" s="36">
        <f t="shared" si="10"/>
        <v>59.68</v>
      </c>
      <c r="CS6" s="36">
        <f t="shared" si="10"/>
        <v>59.17</v>
      </c>
      <c r="CT6" s="36">
        <f t="shared" si="10"/>
        <v>59.34</v>
      </c>
      <c r="CU6" s="36">
        <f t="shared" si="10"/>
        <v>59.11</v>
      </c>
      <c r="CV6" s="35" t="str">
        <f>IF(CV7="","",IF(CV7="-","【-】","【"&amp;SUBSTITUTE(TEXT(CV7,"#,##0.00"),"-","△")&amp;"】"))</f>
        <v>【59.94】</v>
      </c>
      <c r="CW6" s="36">
        <f>IF(CW7="",NA(),CW7)</f>
        <v>80.77</v>
      </c>
      <c r="CX6" s="36">
        <f t="shared" ref="CX6:DF6" si="11">IF(CX7="",NA(),CX7)</f>
        <v>81.56</v>
      </c>
      <c r="CY6" s="36">
        <f t="shared" si="11"/>
        <v>84.9</v>
      </c>
      <c r="CZ6" s="36">
        <f t="shared" si="11"/>
        <v>87.58</v>
      </c>
      <c r="DA6" s="36">
        <f t="shared" si="11"/>
        <v>89.56</v>
      </c>
      <c r="DB6" s="36">
        <f t="shared" si="11"/>
        <v>87.65</v>
      </c>
      <c r="DC6" s="36">
        <f t="shared" si="11"/>
        <v>87.63</v>
      </c>
      <c r="DD6" s="36">
        <f t="shared" si="11"/>
        <v>87.6</v>
      </c>
      <c r="DE6" s="36">
        <f t="shared" si="11"/>
        <v>87.74</v>
      </c>
      <c r="DF6" s="36">
        <f t="shared" si="11"/>
        <v>87.91</v>
      </c>
      <c r="DG6" s="35" t="str">
        <f>IF(DG7="","",IF(DG7="-","【-】","【"&amp;SUBSTITUTE(TEXT(DG7,"#,##0.00"),"-","△")&amp;"】"))</f>
        <v>【90.22】</v>
      </c>
      <c r="DH6" s="36">
        <f>IF(DH7="",NA(),DH7)</f>
        <v>47.33</v>
      </c>
      <c r="DI6" s="36">
        <f t="shared" ref="DI6:DQ6" si="12">IF(DI7="",NA(),DI7)</f>
        <v>47.47</v>
      </c>
      <c r="DJ6" s="36">
        <f t="shared" si="12"/>
        <v>50.74</v>
      </c>
      <c r="DK6" s="36">
        <f t="shared" si="12"/>
        <v>52.24</v>
      </c>
      <c r="DL6" s="36">
        <f t="shared" si="12"/>
        <v>52.93</v>
      </c>
      <c r="DM6" s="36">
        <f t="shared" si="12"/>
        <v>38.69</v>
      </c>
      <c r="DN6" s="36">
        <f t="shared" si="12"/>
        <v>39.65</v>
      </c>
      <c r="DO6" s="36">
        <f t="shared" si="12"/>
        <v>45.25</v>
      </c>
      <c r="DP6" s="36">
        <f t="shared" si="12"/>
        <v>46.27</v>
      </c>
      <c r="DQ6" s="36">
        <f t="shared" si="12"/>
        <v>46.88</v>
      </c>
      <c r="DR6" s="35" t="str">
        <f>IF(DR7="","",IF(DR7="-","【-】","【"&amp;SUBSTITUTE(TEXT(DR7,"#,##0.00"),"-","△")&amp;"】"))</f>
        <v>【47.91】</v>
      </c>
      <c r="DS6" s="36">
        <f>IF(DS7="",NA(),DS7)</f>
        <v>6.57</v>
      </c>
      <c r="DT6" s="36">
        <f t="shared" ref="DT6:EB6" si="13">IF(DT7="",NA(),DT7)</f>
        <v>11.35</v>
      </c>
      <c r="DU6" s="36">
        <f t="shared" si="13"/>
        <v>18.350000000000001</v>
      </c>
      <c r="DV6" s="36">
        <f t="shared" si="13"/>
        <v>20.3</v>
      </c>
      <c r="DW6" s="36">
        <f t="shared" si="13"/>
        <v>20.75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0.82</v>
      </c>
      <c r="EE6" s="36">
        <f t="shared" ref="EE6:EM6" si="14">IF(EE7="",NA(),EE7)</f>
        <v>0.66</v>
      </c>
      <c r="EF6" s="36">
        <f t="shared" si="14"/>
        <v>0.56000000000000005</v>
      </c>
      <c r="EG6" s="36">
        <f t="shared" si="14"/>
        <v>0.23</v>
      </c>
      <c r="EH6" s="36">
        <f t="shared" si="14"/>
        <v>0.32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372056</v>
      </c>
      <c r="D7" s="38">
        <v>46</v>
      </c>
      <c r="E7" s="38">
        <v>1</v>
      </c>
      <c r="F7" s="38">
        <v>0</v>
      </c>
      <c r="G7" s="38">
        <v>1</v>
      </c>
      <c r="H7" s="38" t="s">
        <v>105</v>
      </c>
      <c r="I7" s="38" t="s">
        <v>106</v>
      </c>
      <c r="J7" s="38" t="s">
        <v>107</v>
      </c>
      <c r="K7" s="38" t="s">
        <v>108</v>
      </c>
      <c r="L7" s="38" t="s">
        <v>109</v>
      </c>
      <c r="M7" s="38"/>
      <c r="N7" s="39" t="s">
        <v>110</v>
      </c>
      <c r="O7" s="39">
        <v>79.03</v>
      </c>
      <c r="P7" s="39">
        <v>99.21</v>
      </c>
      <c r="Q7" s="39">
        <v>3769</v>
      </c>
      <c r="R7" s="39">
        <v>61570</v>
      </c>
      <c r="S7" s="39">
        <v>117.84</v>
      </c>
      <c r="T7" s="39">
        <v>522.49</v>
      </c>
      <c r="U7" s="39">
        <v>60939</v>
      </c>
      <c r="V7" s="39">
        <v>80.45</v>
      </c>
      <c r="W7" s="39">
        <v>757.48</v>
      </c>
      <c r="X7" s="39">
        <v>113.61</v>
      </c>
      <c r="Y7" s="39">
        <v>114.57</v>
      </c>
      <c r="Z7" s="39">
        <v>115.87</v>
      </c>
      <c r="AA7" s="39">
        <v>111.99</v>
      </c>
      <c r="AB7" s="39">
        <v>117.52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561.29</v>
      </c>
      <c r="AU7" s="39">
        <v>509.95</v>
      </c>
      <c r="AV7" s="39">
        <v>419.13</v>
      </c>
      <c r="AW7" s="39">
        <v>770.2</v>
      </c>
      <c r="AX7" s="39">
        <v>615.27</v>
      </c>
      <c r="AY7" s="39">
        <v>701</v>
      </c>
      <c r="AZ7" s="39">
        <v>739.59</v>
      </c>
      <c r="BA7" s="39">
        <v>335.95</v>
      </c>
      <c r="BB7" s="39">
        <v>346.59</v>
      </c>
      <c r="BC7" s="39">
        <v>357.82</v>
      </c>
      <c r="BD7" s="39">
        <v>262.87</v>
      </c>
      <c r="BE7" s="39">
        <v>129.91</v>
      </c>
      <c r="BF7" s="39">
        <v>127.45</v>
      </c>
      <c r="BG7" s="39">
        <v>128.62</v>
      </c>
      <c r="BH7" s="39">
        <v>123.71</v>
      </c>
      <c r="BI7" s="39">
        <v>119.54</v>
      </c>
      <c r="BJ7" s="39">
        <v>330.99</v>
      </c>
      <c r="BK7" s="39">
        <v>324.08999999999997</v>
      </c>
      <c r="BL7" s="39">
        <v>319.82</v>
      </c>
      <c r="BM7" s="39">
        <v>312.02999999999997</v>
      </c>
      <c r="BN7" s="39">
        <v>307.45999999999998</v>
      </c>
      <c r="BO7" s="39">
        <v>270.87</v>
      </c>
      <c r="BP7" s="39">
        <v>111.69</v>
      </c>
      <c r="BQ7" s="39">
        <v>112.13</v>
      </c>
      <c r="BR7" s="39">
        <v>113.83</v>
      </c>
      <c r="BS7" s="39">
        <v>109.99</v>
      </c>
      <c r="BT7" s="39">
        <v>115.63</v>
      </c>
      <c r="BU7" s="39">
        <v>100.27</v>
      </c>
      <c r="BV7" s="39">
        <v>99.46</v>
      </c>
      <c r="BW7" s="39">
        <v>105.21</v>
      </c>
      <c r="BX7" s="39">
        <v>105.71</v>
      </c>
      <c r="BY7" s="39">
        <v>106.01</v>
      </c>
      <c r="BZ7" s="39">
        <v>105.59</v>
      </c>
      <c r="CA7" s="39">
        <v>174.17</v>
      </c>
      <c r="CB7" s="39">
        <v>173.47</v>
      </c>
      <c r="CC7" s="39">
        <v>170.67</v>
      </c>
      <c r="CD7" s="39">
        <v>176.97</v>
      </c>
      <c r="CE7" s="39">
        <v>168.5</v>
      </c>
      <c r="CF7" s="39">
        <v>169.62</v>
      </c>
      <c r="CG7" s="39">
        <v>171.78</v>
      </c>
      <c r="CH7" s="39">
        <v>162.59</v>
      </c>
      <c r="CI7" s="39">
        <v>162.15</v>
      </c>
      <c r="CJ7" s="39">
        <v>162.24</v>
      </c>
      <c r="CK7" s="39">
        <v>163.27000000000001</v>
      </c>
      <c r="CL7" s="39">
        <v>80.39</v>
      </c>
      <c r="CM7" s="39">
        <v>79.42</v>
      </c>
      <c r="CN7" s="39">
        <v>73.84</v>
      </c>
      <c r="CO7" s="39">
        <v>80.099999999999994</v>
      </c>
      <c r="CP7" s="39">
        <v>78.78</v>
      </c>
      <c r="CQ7" s="39">
        <v>59.88</v>
      </c>
      <c r="CR7" s="39">
        <v>59.68</v>
      </c>
      <c r="CS7" s="39">
        <v>59.17</v>
      </c>
      <c r="CT7" s="39">
        <v>59.34</v>
      </c>
      <c r="CU7" s="39">
        <v>59.11</v>
      </c>
      <c r="CV7" s="39">
        <v>59.94</v>
      </c>
      <c r="CW7" s="39">
        <v>80.77</v>
      </c>
      <c r="CX7" s="39">
        <v>81.56</v>
      </c>
      <c r="CY7" s="39">
        <v>84.9</v>
      </c>
      <c r="CZ7" s="39">
        <v>87.58</v>
      </c>
      <c r="DA7" s="39">
        <v>89.56</v>
      </c>
      <c r="DB7" s="39">
        <v>87.65</v>
      </c>
      <c r="DC7" s="39">
        <v>87.63</v>
      </c>
      <c r="DD7" s="39">
        <v>87.6</v>
      </c>
      <c r="DE7" s="39">
        <v>87.74</v>
      </c>
      <c r="DF7" s="39">
        <v>87.91</v>
      </c>
      <c r="DG7" s="39">
        <v>90.22</v>
      </c>
      <c r="DH7" s="39">
        <v>47.33</v>
      </c>
      <c r="DI7" s="39">
        <v>47.47</v>
      </c>
      <c r="DJ7" s="39">
        <v>50.74</v>
      </c>
      <c r="DK7" s="39">
        <v>52.24</v>
      </c>
      <c r="DL7" s="39">
        <v>52.93</v>
      </c>
      <c r="DM7" s="39">
        <v>38.69</v>
      </c>
      <c r="DN7" s="39">
        <v>39.65</v>
      </c>
      <c r="DO7" s="39">
        <v>45.25</v>
      </c>
      <c r="DP7" s="39">
        <v>46.27</v>
      </c>
      <c r="DQ7" s="39">
        <v>46.88</v>
      </c>
      <c r="DR7" s="39">
        <v>47.91</v>
      </c>
      <c r="DS7" s="39">
        <v>6.57</v>
      </c>
      <c r="DT7" s="39">
        <v>11.35</v>
      </c>
      <c r="DU7" s="39">
        <v>18.350000000000001</v>
      </c>
      <c r="DV7" s="39">
        <v>20.3</v>
      </c>
      <c r="DW7" s="39">
        <v>20.75</v>
      </c>
      <c r="DX7" s="39">
        <v>8.4</v>
      </c>
      <c r="DY7" s="39">
        <v>9.7100000000000009</v>
      </c>
      <c r="DZ7" s="39">
        <v>10.71</v>
      </c>
      <c r="EA7" s="39">
        <v>10.93</v>
      </c>
      <c r="EB7" s="39">
        <v>13.39</v>
      </c>
      <c r="EC7" s="39">
        <v>15</v>
      </c>
      <c r="ED7" s="39">
        <v>0.82</v>
      </c>
      <c r="EE7" s="39">
        <v>0.66</v>
      </c>
      <c r="EF7" s="39">
        <v>0.56000000000000005</v>
      </c>
      <c r="EG7" s="39">
        <v>0.23</v>
      </c>
      <c r="EH7" s="39">
        <v>0.32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