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政\財政2\公営企業\H29\300130【重要】公営企業に係る「経営比較分析表」の分析等について（水道事業、下水道事業、電気事業）\37香川県（市町村）・経営比較分析表\下水道事業\法非適・下水\"/>
    </mc:Choice>
  </mc:AlternateContent>
  <workbookProtection workbookPassword="B319" lockStructure="1"/>
  <bookViews>
    <workbookView xWindow="0" yWindow="0" windowWidth="20490" windowHeight="83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<sst xmlns="http://schemas.openxmlformats.org/spreadsheetml/2006/main" count="240" uniqueCount="125">
  <si>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</si>
  <si>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</si>
  <si>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</si>
  <si>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</si>
  <si>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</si>
  <si>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</si>
  <si>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</si>
  <si>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</si>
  <si>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</si>
  <si>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</si>
  <si>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</si>
  <si>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</si>
  <si>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</si>
  <si>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</si>
  <si>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</si>
  <si>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</si>
  <si>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</si>
  <si>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</si>
  <si>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</si>
  <si>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</si>
  <si>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</si>
  <si>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</si>
  <si>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</si>
  <si>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</si>
  <si>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</si>
  <si>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</si>
  <si>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</si>
  <si>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</si>
  <si>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</si>
  <si>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</si>
  <si>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</si>
  <si>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</si>
  <si>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</si>
  <si>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</si>
  <si>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</si>
  <si>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</si>
  <si>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</si>
  <si>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</si>
  <si>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</si>
  <si>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</si>
  <si>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</si>
  <si>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</si>
  <si>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</si>
  <si>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</si>
  <si>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</si>
  <si>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</si>
  <si>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</si>
  <si>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</si>
  <si>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</si>
  <si>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</si>
  <si>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</si>
  <si>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</si>
  <si>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</si>
  <si>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</si>
  <si>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</si>
  <si>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</si>
  <si>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</si>
  <si>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</si>
  <si>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</si>
  <si>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</si>
  <si>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</si>
  <si>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</si>
  <si>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</si>
  <si>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</si>
  <si>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</si>
  <si>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</si>
  <si>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</si>
  <si>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</si>
  <si>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</si>
  <si>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</si>
  <si>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</si>
  <si>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</si>
  <si>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</si>
  <si>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</si>
  <si>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</si>
  <si>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</si>
  <si>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</si>
  <si>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</si>
  <si>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</si>
  <si>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</si>
  <si>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</si>
  <si>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</si>
  <si>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</si>
  <si>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</si>
  <si>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</si>
  <si>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</si>
  <si>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</si>
  <si>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</si>
  <si>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</si>
  <si>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</si>
  <si>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</si>
  <si>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</si>
  <si>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</si>
  <si>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</si>
  <si>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</si>
  <si>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</si>
  <si>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</si>
  <si>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</si>
  <si>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</si>
  <si>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</si>
  <si>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</si>
  <si>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</si>
  <si>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</si>
  <si>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</si>
  <si>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</si>
  <si>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</si>
  <si>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</si>
  <si>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</si>
  <si>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</si>
  <si>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観音寺市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</si>
  <si>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</si>
  <si>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</si>
  <si>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</si>
  <si>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</si>
  <si>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</si>
  <si>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</si>
  <si>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</si>
  <si>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</si>
  <si>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</si>
  <si>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</si>
  <si>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</si>
  <si>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収益的収支比率は、低下傾向にあり、地方債償還金の増加が主な要因となっている。
　企業債残高対事業規模比率は、類似団体平均値を下回っているが、企業債残高は減少しており、今後、緩やかに減少するものと考えられる。
　経費回収率については、労務単価等の上昇により平成27年度以降、低い数値にある。また、汚水処理原価についても資本費を含め汚水処理費用の高止まりにより前年度比であまり改善が見られない。
　施設利用率については、50％台で推移し、低い数値に留まっているが、晴天時最大稼働率は89％になっている。水洗化率は微増となっていて、引き続き水洗化率の向上を図る必要がある。</t>
    <rPh sb="1" eb="4">
      <t>シュウエキテキ</t>
    </rPh>
    <rPh sb="4" eb="6">
      <t>シュウシ</t>
    </rPh>
    <rPh sb="6" eb="8">
      <t>ヒリツ</t>
    </rPh>
    <rPh sb="10" eb="12">
      <t>テイカ</t>
    </rPh>
    <rPh sb="12" eb="14">
      <t>ケイコウ</t>
    </rPh>
    <rPh sb="18" eb="21">
      <t>チホウサイ</t>
    </rPh>
    <rPh sb="21" eb="24">
      <t>ショウカンキン</t>
    </rPh>
    <rPh sb="25" eb="27">
      <t>ゾウカ</t>
    </rPh>
    <rPh sb="28" eb="29">
      <t>オモ</t>
    </rPh>
    <rPh sb="30" eb="32">
      <t>ヨウイン</t>
    </rPh>
    <rPh sb="41" eb="43">
      <t>キギョウ</t>
    </rPh>
    <rPh sb="43" eb="44">
      <t>サイ</t>
    </rPh>
    <rPh sb="44" eb="46">
      <t>ザンダカ</t>
    </rPh>
    <rPh sb="46" eb="47">
      <t>タイ</t>
    </rPh>
    <rPh sb="47" eb="49">
      <t>ジギョウ</t>
    </rPh>
    <rPh sb="49" eb="51">
      <t>キボ</t>
    </rPh>
    <rPh sb="51" eb="53">
      <t>ヒリツ</t>
    </rPh>
    <rPh sb="55" eb="57">
      <t>ルイジ</t>
    </rPh>
    <rPh sb="57" eb="59">
      <t>ダンタイ</t>
    </rPh>
    <rPh sb="59" eb="62">
      <t>ヘイキンチ</t>
    </rPh>
    <rPh sb="63" eb="65">
      <t>シタマワ</t>
    </rPh>
    <rPh sb="71" eb="73">
      <t>キギョウ</t>
    </rPh>
    <rPh sb="73" eb="74">
      <t>サイ</t>
    </rPh>
    <rPh sb="74" eb="76">
      <t>ザンダカ</t>
    </rPh>
    <rPh sb="77" eb="79">
      <t>ゲンショウ</t>
    </rPh>
    <rPh sb="84" eb="86">
      <t>コンゴ</t>
    </rPh>
    <rPh sb="87" eb="88">
      <t>ユル</t>
    </rPh>
    <rPh sb="91" eb="93">
      <t>ゲンショウ</t>
    </rPh>
    <rPh sb="98" eb="99">
      <t>カンガ</t>
    </rPh>
    <rPh sb="106" eb="108">
      <t>ケイヒ</t>
    </rPh>
    <rPh sb="108" eb="110">
      <t>カイシュウ</t>
    </rPh>
    <rPh sb="110" eb="111">
      <t>リツ</t>
    </rPh>
    <rPh sb="117" eb="119">
      <t>ロウム</t>
    </rPh>
    <rPh sb="119" eb="121">
      <t>タンカ</t>
    </rPh>
    <rPh sb="121" eb="122">
      <t>トウ</t>
    </rPh>
    <rPh sb="123" eb="125">
      <t>ジョウショウ</t>
    </rPh>
    <rPh sb="128" eb="130">
      <t>ヘイセイ</t>
    </rPh>
    <rPh sb="132" eb="134">
      <t>ネンド</t>
    </rPh>
    <rPh sb="134" eb="136">
      <t>イコウ</t>
    </rPh>
    <rPh sb="137" eb="138">
      <t>ヒク</t>
    </rPh>
    <rPh sb="139" eb="141">
      <t>スウチ</t>
    </rPh>
    <rPh sb="148" eb="150">
      <t>オスイ</t>
    </rPh>
    <rPh sb="150" eb="152">
      <t>ショリ</t>
    </rPh>
    <rPh sb="152" eb="154">
      <t>ゲンカ</t>
    </rPh>
    <rPh sb="159" eb="161">
      <t>シホン</t>
    </rPh>
    <rPh sb="161" eb="162">
      <t>ヒ</t>
    </rPh>
    <rPh sb="163" eb="164">
      <t>フク</t>
    </rPh>
    <rPh sb="165" eb="167">
      <t>オスイ</t>
    </rPh>
    <rPh sb="167" eb="169">
      <t>ショリ</t>
    </rPh>
    <rPh sb="169" eb="171">
      <t>ヒヨウ</t>
    </rPh>
    <rPh sb="172" eb="174">
      <t>タカド</t>
    </rPh>
    <rPh sb="179" eb="182">
      <t>ゼンネンド</t>
    </rPh>
    <rPh sb="182" eb="183">
      <t>ヒ</t>
    </rPh>
    <rPh sb="187" eb="189">
      <t>カイゼン</t>
    </rPh>
    <rPh sb="190" eb="191">
      <t>ミ</t>
    </rPh>
    <rPh sb="198" eb="200">
      <t>シセツ</t>
    </rPh>
    <rPh sb="200" eb="202">
      <t>リヨウ</t>
    </rPh>
    <rPh sb="202" eb="203">
      <t>リツ</t>
    </rPh>
    <rPh sb="212" eb="213">
      <t>ダイ</t>
    </rPh>
    <rPh sb="214" eb="216">
      <t>スイイ</t>
    </rPh>
    <rPh sb="218" eb="219">
      <t>ヒク</t>
    </rPh>
    <rPh sb="220" eb="222">
      <t>スウチ</t>
    </rPh>
    <rPh sb="223" eb="224">
      <t>トド</t>
    </rPh>
    <rPh sb="231" eb="233">
      <t>セイテン</t>
    </rPh>
    <rPh sb="233" eb="234">
      <t>ジ</t>
    </rPh>
    <rPh sb="234" eb="236">
      <t>サイダイ</t>
    </rPh>
    <rPh sb="236" eb="238">
      <t>カドウ</t>
    </rPh>
    <rPh sb="238" eb="239">
      <t>リツ</t>
    </rPh>
    <rPh sb="250" eb="253">
      <t>スイセンカ</t>
    </rPh>
    <rPh sb="253" eb="254">
      <t>リツ</t>
    </rPh>
    <rPh sb="255" eb="257">
      <t>ビゾウ</t>
    </rPh>
    <phoneticPr fontId="4"/>
  </si>
  <si>
    <t>　昭和54年度から供用を開始しており管渠改善率については、管渠更新の実績が無いため0である。ただ、施設については老朽化が進んでおり、下水道事業全体の見直しの検討をする中で更新費用の平準化を図る必要がある。
　平成28年度からストックマネジメント計画を策定中であり、今後、管渠や浄化センターの改築を進める予定。</t>
    <rPh sb="1" eb="3">
      <t>ショウワ</t>
    </rPh>
    <rPh sb="5" eb="7">
      <t>ネンド</t>
    </rPh>
    <rPh sb="9" eb="11">
      <t>キョウヨウ</t>
    </rPh>
    <rPh sb="12" eb="14">
      <t>カイシ</t>
    </rPh>
    <rPh sb="18" eb="20">
      <t>カンキョ</t>
    </rPh>
    <rPh sb="20" eb="22">
      <t>カイゼン</t>
    </rPh>
    <rPh sb="22" eb="23">
      <t>リツ</t>
    </rPh>
    <rPh sb="29" eb="31">
      <t>カンキョ</t>
    </rPh>
    <rPh sb="31" eb="33">
      <t>コウシン</t>
    </rPh>
    <rPh sb="34" eb="36">
      <t>ジッセキ</t>
    </rPh>
    <rPh sb="37" eb="38">
      <t>ナ</t>
    </rPh>
    <rPh sb="49" eb="51">
      <t>シセツ</t>
    </rPh>
    <rPh sb="56" eb="59">
      <t>ロウキュウカ</t>
    </rPh>
    <rPh sb="60" eb="61">
      <t>スス</t>
    </rPh>
    <rPh sb="66" eb="69">
      <t>ゲスイドウ</t>
    </rPh>
    <rPh sb="69" eb="71">
      <t>ジギョウ</t>
    </rPh>
    <rPh sb="71" eb="73">
      <t>ゼンタイ</t>
    </rPh>
    <rPh sb="74" eb="76">
      <t>ミナオ</t>
    </rPh>
    <rPh sb="78" eb="80">
      <t>ケントウ</t>
    </rPh>
    <rPh sb="83" eb="84">
      <t>ナカ</t>
    </rPh>
    <rPh sb="85" eb="87">
      <t>コウシン</t>
    </rPh>
    <rPh sb="87" eb="89">
      <t>ヒヨウ</t>
    </rPh>
    <rPh sb="90" eb="93">
      <t>ヘイジュンカ</t>
    </rPh>
    <rPh sb="94" eb="95">
      <t>ハカ</t>
    </rPh>
    <rPh sb="96" eb="98">
      <t>ヒツヨウ</t>
    </rPh>
    <rPh sb="104" eb="106">
      <t>ヘイセイ</t>
    </rPh>
    <rPh sb="108" eb="110">
      <t>ネンド</t>
    </rPh>
    <rPh sb="122" eb="124">
      <t>ケイカク</t>
    </rPh>
    <rPh sb="125" eb="127">
      <t>サクテイ</t>
    </rPh>
    <rPh sb="127" eb="128">
      <t>チュウ</t>
    </rPh>
    <rPh sb="132" eb="134">
      <t>コンゴ</t>
    </rPh>
    <rPh sb="135" eb="137">
      <t>カンキョ</t>
    </rPh>
    <rPh sb="138" eb="140">
      <t>ジョウカ</t>
    </rPh>
    <rPh sb="145" eb="147">
      <t>カイチク</t>
    </rPh>
    <rPh sb="148" eb="149">
      <t>スス</t>
    </rPh>
    <rPh sb="151" eb="153">
      <t>ヨテイ</t>
    </rPh>
    <phoneticPr fontId="4"/>
  </si>
  <si>
    <t>非設置</t>
    <rPh sb="0" eb="1">
      <t>ヒ</t>
    </rPh>
    <rPh sb="1" eb="3">
      <t>セッチ</t>
    </rPh>
    <phoneticPr fontId="4"/>
  </si>
  <si>
    <t>　経営の健全性・効率性については、総じて厳しい状態が続いている。その要因としては、地理的条件により資本費が高額となっていることや、整備の遅れ、また、接続率の伸び悩み等が挙げられる。より一層維持管理費の削減や接続率の向上を図ることが経営を安定させる上で重要であると考えている。
　経営戦略については、管渠や施設のストックマネジメント計画を策定中で、その内容を含めるため平成３２年度を目処に策定を予定している。
　</t>
    <rPh sb="1" eb="3">
      <t>ケイエイ</t>
    </rPh>
    <rPh sb="17" eb="18">
      <t>ソウ</t>
    </rPh>
    <rPh sb="20" eb="21">
      <t>キビ</t>
    </rPh>
    <rPh sb="23" eb="25">
      <t>ジョウタイ</t>
    </rPh>
    <rPh sb="26" eb="27">
      <t>ツヅ</t>
    </rPh>
    <rPh sb="34" eb="36">
      <t>ヨウイン</t>
    </rPh>
    <rPh sb="41" eb="44">
      <t>チリテキ</t>
    </rPh>
    <rPh sb="44" eb="46">
      <t>ジョウケン</t>
    </rPh>
    <rPh sb="49" eb="51">
      <t>シホン</t>
    </rPh>
    <rPh sb="51" eb="52">
      <t>ヒ</t>
    </rPh>
    <rPh sb="53" eb="55">
      <t>コウガク</t>
    </rPh>
    <rPh sb="65" eb="67">
      <t>セイビ</t>
    </rPh>
    <rPh sb="68" eb="69">
      <t>オク</t>
    </rPh>
    <rPh sb="74" eb="76">
      <t>セツゾク</t>
    </rPh>
    <rPh sb="76" eb="77">
      <t>リツ</t>
    </rPh>
    <rPh sb="78" eb="79">
      <t>ノ</t>
    </rPh>
    <rPh sb="80" eb="81">
      <t>ナヤ</t>
    </rPh>
    <rPh sb="82" eb="83">
      <t>トウ</t>
    </rPh>
    <rPh sb="84" eb="85">
      <t>ア</t>
    </rPh>
    <rPh sb="92" eb="94">
      <t>イッソウ</t>
    </rPh>
    <rPh sb="94" eb="96">
      <t>イジ</t>
    </rPh>
    <rPh sb="96" eb="99">
      <t>カンリヒ</t>
    </rPh>
    <rPh sb="100" eb="102">
      <t>サクゲン</t>
    </rPh>
    <rPh sb="103" eb="105">
      <t>セツゾク</t>
    </rPh>
    <rPh sb="105" eb="106">
      <t>リツ</t>
    </rPh>
    <rPh sb="107" eb="109">
      <t>コウジョウ</t>
    </rPh>
    <rPh sb="110" eb="111">
      <t>ハカ</t>
    </rPh>
    <rPh sb="115" eb="117">
      <t>ケイエイ</t>
    </rPh>
    <rPh sb="118" eb="120">
      <t>アンテイ</t>
    </rPh>
    <rPh sb="123" eb="124">
      <t>ウエ</t>
    </rPh>
    <rPh sb="125" eb="127">
      <t>ジュウヨウ</t>
    </rPh>
    <rPh sb="131" eb="132">
      <t>カンガ</t>
    </rPh>
    <rPh sb="149" eb="151">
      <t>カンキョ</t>
    </rPh>
    <rPh sb="152" eb="154">
      <t>シセツ</t>
    </rPh>
    <rPh sb="168" eb="170">
      <t>サクテイ</t>
    </rPh>
    <rPh sb="170" eb="171">
      <t>チュウ</t>
    </rPh>
    <rPh sb="175" eb="177">
      <t>ナイヨウ</t>
    </rPh>
    <rPh sb="178" eb="179">
      <t>フク</t>
    </rPh>
    <rPh sb="183" eb="185">
      <t>ヘイセイ</t>
    </rPh>
    <rPh sb="187" eb="188">
      <t>ネン</t>
    </rPh>
    <rPh sb="188" eb="189">
      <t>ド</t>
    </rPh>
    <rPh sb="190" eb="192">
      <t>メド</t>
    </rPh>
    <rPh sb="193" eb="195">
      <t>サクテイ</t>
    </rPh>
    <rPh sb="196" eb="1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</si>
</sst>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5030712"/>
        <c:axId val="52502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ser>
        <c:dLbls>
          <c:showLegendKey val="0"/>
          <c:showVal val="0"/>
          <c:showCatName val="0"/>
          <c:showSerName val="0"/>
          <c:showPercent val="0"/>
          <c:showBubbleSize val="0"/>
        </c:dLbls>
        <c:marker val="1"/>
        <c:smooth val="0"/>
        <c:axId val="525030712"/>
        <c:axId val="525023656"/>
      </c:lineChart>
      <c:dateAx>
        <c:axId val="525030712"/>
        <c:scaling>
          <c:orientation val="minMax"/>
        </c:scaling>
        <c:delete val="1"/>
        <c:axPos val="b"/>
        <c:numFmt formatCode="ge" sourceLinked="1"/>
        <c:majorTickMark val="none"/>
        <c:minorTickMark val="none"/>
        <c:tickLblPos val="none"/>
        <c:crossAx val="525023656"/>
        <c:crosses val="autoZero"/>
        <c:auto val="1"/>
        <c:lblOffset val="100"/>
        <c:baseTimeUnit val="years"/>
      </c:dateAx>
      <c:valAx>
        <c:axId val="52502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03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51.01</c:v>
                </c:pt>
                <c:pt idx="1">
                  <c:v>54.64</c:v>
                </c:pt>
                <c:pt idx="2">
                  <c:v>51.91</c:v>
                </c:pt>
                <c:pt idx="3">
                  <c:v>57.68</c:v>
                </c:pt>
                <c:pt idx="4">
                  <c:v>51.87</c:v>
                </c:pt>
              </c:numCache>
            </c:numRef>
          </c:val>
        </c:ser>
        <c:dLbls>
          <c:showLegendKey val="0"/>
          <c:showVal val="0"/>
          <c:showCatName val="0"/>
          <c:showSerName val="0"/>
          <c:showPercent val="0"/>
          <c:showBubbleSize val="0"/>
        </c:dLbls>
        <c:gapWidth val="150"/>
        <c:axId val="524033384"/>
        <c:axId val="524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ser>
        <c:dLbls>
          <c:showLegendKey val="0"/>
          <c:showVal val="0"/>
          <c:showCatName val="0"/>
          <c:showSerName val="0"/>
          <c:showPercent val="0"/>
          <c:showBubbleSize val="0"/>
        </c:dLbls>
        <c:marker val="1"/>
        <c:smooth val="0"/>
        <c:axId val="524033384"/>
        <c:axId val="524028288"/>
      </c:lineChart>
      <c:dateAx>
        <c:axId val="524033384"/>
        <c:scaling>
          <c:orientation val="minMax"/>
        </c:scaling>
        <c:delete val="1"/>
        <c:axPos val="b"/>
        <c:numFmt formatCode="ge" sourceLinked="1"/>
        <c:majorTickMark val="none"/>
        <c:minorTickMark val="none"/>
        <c:tickLblPos val="none"/>
        <c:crossAx val="524028288"/>
        <c:crosses val="autoZero"/>
        <c:auto val="1"/>
        <c:lblOffset val="100"/>
        <c:baseTimeUnit val="years"/>
      </c:dateAx>
      <c:valAx>
        <c:axId val="524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3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83.01</c:v>
                </c:pt>
                <c:pt idx="1">
                  <c:v>83.06</c:v>
                </c:pt>
                <c:pt idx="2">
                  <c:v>83.15</c:v>
                </c:pt>
                <c:pt idx="3">
                  <c:v>84.5</c:v>
                </c:pt>
                <c:pt idx="4">
                  <c:v>84.6</c:v>
                </c:pt>
              </c:numCache>
            </c:numRef>
          </c:val>
        </c:ser>
        <c:dLbls>
          <c:showLegendKey val="0"/>
          <c:showVal val="0"/>
          <c:showCatName val="0"/>
          <c:showSerName val="0"/>
          <c:showPercent val="0"/>
          <c:showBubbleSize val="0"/>
        </c:dLbls>
        <c:gapWidth val="150"/>
        <c:axId val="524029072"/>
        <c:axId val="52403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ser>
        <c:dLbls>
          <c:showLegendKey val="0"/>
          <c:showVal val="0"/>
          <c:showCatName val="0"/>
          <c:showSerName val="0"/>
          <c:showPercent val="0"/>
          <c:showBubbleSize val="0"/>
        </c:dLbls>
        <c:marker val="1"/>
        <c:smooth val="0"/>
        <c:axId val="524029072"/>
        <c:axId val="524030248"/>
      </c:lineChart>
      <c:dateAx>
        <c:axId val="524029072"/>
        <c:scaling>
          <c:orientation val="minMax"/>
        </c:scaling>
        <c:delete val="1"/>
        <c:axPos val="b"/>
        <c:numFmt formatCode="ge" sourceLinked="1"/>
        <c:majorTickMark val="none"/>
        <c:minorTickMark val="none"/>
        <c:tickLblPos val="none"/>
        <c:crossAx val="524030248"/>
        <c:crosses val="autoZero"/>
        <c:auto val="1"/>
        <c:lblOffset val="100"/>
        <c:baseTimeUnit val="years"/>
      </c:dateAx>
      <c:valAx>
        <c:axId val="52403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2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84.09</c:v>
                </c:pt>
                <c:pt idx="1">
                  <c:v>87.85</c:v>
                </c:pt>
                <c:pt idx="2">
                  <c:v>83.15</c:v>
                </c:pt>
                <c:pt idx="3">
                  <c:v>80.44</c:v>
                </c:pt>
                <c:pt idx="4">
                  <c:v>78.69</c:v>
                </c:pt>
              </c:numCache>
            </c:numRef>
          </c:val>
        </c:ser>
        <c:dLbls>
          <c:showLegendKey val="0"/>
          <c:showVal val="0"/>
          <c:showCatName val="0"/>
          <c:showSerName val="0"/>
          <c:showPercent val="0"/>
          <c:showBubbleSize val="0"/>
        </c:dLbls>
        <c:gapWidth val="150"/>
        <c:axId val="525024832"/>
        <c:axId val="52502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5024832"/>
        <c:axId val="525025224"/>
      </c:lineChart>
      <c:dateAx>
        <c:axId val="525024832"/>
        <c:scaling>
          <c:orientation val="minMax"/>
        </c:scaling>
        <c:delete val="1"/>
        <c:axPos val="b"/>
        <c:numFmt formatCode="ge" sourceLinked="1"/>
        <c:majorTickMark val="none"/>
        <c:minorTickMark val="none"/>
        <c:tickLblPos val="none"/>
        <c:crossAx val="525025224"/>
        <c:crosses val="autoZero"/>
        <c:auto val="1"/>
        <c:lblOffset val="100"/>
        <c:baseTimeUnit val="years"/>
      </c:dateAx>
      <c:valAx>
        <c:axId val="52502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0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820712"/>
        <c:axId val="1258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820712"/>
        <c:axId val="125818752"/>
      </c:lineChart>
      <c:dateAx>
        <c:axId val="125820712"/>
        <c:scaling>
          <c:orientation val="minMax"/>
        </c:scaling>
        <c:delete val="1"/>
        <c:axPos val="b"/>
        <c:numFmt formatCode="ge" sourceLinked="1"/>
        <c:majorTickMark val="none"/>
        <c:minorTickMark val="none"/>
        <c:tickLblPos val="none"/>
        <c:crossAx val="125818752"/>
        <c:crosses val="autoZero"/>
        <c:auto val="1"/>
        <c:lblOffset val="100"/>
        <c:baseTimeUnit val="years"/>
      </c:dateAx>
      <c:valAx>
        <c:axId val="1258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2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5256080"/>
        <c:axId val="5240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5256080"/>
        <c:axId val="524040832"/>
      </c:lineChart>
      <c:dateAx>
        <c:axId val="525256080"/>
        <c:scaling>
          <c:orientation val="minMax"/>
        </c:scaling>
        <c:delete val="1"/>
        <c:axPos val="b"/>
        <c:numFmt formatCode="ge" sourceLinked="1"/>
        <c:majorTickMark val="none"/>
        <c:minorTickMark val="none"/>
        <c:tickLblPos val="none"/>
        <c:crossAx val="524040832"/>
        <c:crosses val="autoZero"/>
        <c:auto val="1"/>
        <c:lblOffset val="100"/>
        <c:baseTimeUnit val="years"/>
      </c:dateAx>
      <c:valAx>
        <c:axId val="5240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25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4041616"/>
        <c:axId val="52403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041616"/>
        <c:axId val="524038872"/>
      </c:lineChart>
      <c:dateAx>
        <c:axId val="524041616"/>
        <c:scaling>
          <c:orientation val="minMax"/>
        </c:scaling>
        <c:delete val="1"/>
        <c:axPos val="b"/>
        <c:numFmt formatCode="ge" sourceLinked="1"/>
        <c:majorTickMark val="none"/>
        <c:minorTickMark val="none"/>
        <c:tickLblPos val="none"/>
        <c:crossAx val="524038872"/>
        <c:crosses val="autoZero"/>
        <c:auto val="1"/>
        <c:lblOffset val="100"/>
        <c:baseTimeUnit val="years"/>
      </c:dateAx>
      <c:valAx>
        <c:axId val="52403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4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4040048"/>
        <c:axId val="52404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040048"/>
        <c:axId val="524040440"/>
      </c:lineChart>
      <c:dateAx>
        <c:axId val="524040048"/>
        <c:scaling>
          <c:orientation val="minMax"/>
        </c:scaling>
        <c:delete val="1"/>
        <c:axPos val="b"/>
        <c:numFmt formatCode="ge" sourceLinked="1"/>
        <c:majorTickMark val="none"/>
        <c:minorTickMark val="none"/>
        <c:tickLblPos val="none"/>
        <c:crossAx val="524040440"/>
        <c:crosses val="autoZero"/>
        <c:auto val="1"/>
        <c:lblOffset val="100"/>
        <c:baseTimeUnit val="years"/>
      </c:dateAx>
      <c:valAx>
        <c:axId val="52404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4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985</c:v>
                </c:pt>
                <c:pt idx="1">
                  <c:v>784.61</c:v>
                </c:pt>
                <c:pt idx="2">
                  <c:v>817.66</c:v>
                </c:pt>
                <c:pt idx="3">
                  <c:v>929.73</c:v>
                </c:pt>
                <c:pt idx="4">
                  <c:v>860.09</c:v>
                </c:pt>
              </c:numCache>
            </c:numRef>
          </c:val>
        </c:ser>
        <c:dLbls>
          <c:showLegendKey val="0"/>
          <c:showVal val="0"/>
          <c:showCatName val="0"/>
          <c:showSerName val="0"/>
          <c:showPercent val="0"/>
          <c:showBubbleSize val="0"/>
        </c:dLbls>
        <c:gapWidth val="150"/>
        <c:axId val="524028680"/>
        <c:axId val="52402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ser>
        <c:dLbls>
          <c:showLegendKey val="0"/>
          <c:showVal val="0"/>
          <c:showCatName val="0"/>
          <c:showSerName val="0"/>
          <c:showPercent val="0"/>
          <c:showBubbleSize val="0"/>
        </c:dLbls>
        <c:marker val="1"/>
        <c:smooth val="0"/>
        <c:axId val="524028680"/>
        <c:axId val="524027896"/>
      </c:lineChart>
      <c:dateAx>
        <c:axId val="524028680"/>
        <c:scaling>
          <c:orientation val="minMax"/>
        </c:scaling>
        <c:delete val="1"/>
        <c:axPos val="b"/>
        <c:numFmt formatCode="ge" sourceLinked="1"/>
        <c:majorTickMark val="none"/>
        <c:minorTickMark val="none"/>
        <c:tickLblPos val="none"/>
        <c:crossAx val="524027896"/>
        <c:crosses val="autoZero"/>
        <c:auto val="1"/>
        <c:lblOffset val="100"/>
        <c:baseTimeUnit val="years"/>
      </c:dateAx>
      <c:valAx>
        <c:axId val="52402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2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73.09</c:v>
                </c:pt>
                <c:pt idx="1">
                  <c:v>86.99</c:v>
                </c:pt>
                <c:pt idx="2">
                  <c:v>81.42</c:v>
                </c:pt>
                <c:pt idx="3">
                  <c:v>66.03</c:v>
                </c:pt>
                <c:pt idx="4">
                  <c:v>67.739999999999995</c:v>
                </c:pt>
              </c:numCache>
            </c:numRef>
          </c:val>
        </c:ser>
        <c:dLbls>
          <c:showLegendKey val="0"/>
          <c:showVal val="0"/>
          <c:showCatName val="0"/>
          <c:showSerName val="0"/>
          <c:showPercent val="0"/>
          <c:showBubbleSize val="0"/>
        </c:dLbls>
        <c:gapWidth val="150"/>
        <c:axId val="524026328"/>
        <c:axId val="52402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ser>
        <c:dLbls>
          <c:showLegendKey val="0"/>
          <c:showVal val="0"/>
          <c:showCatName val="0"/>
          <c:showSerName val="0"/>
          <c:showPercent val="0"/>
          <c:showBubbleSize val="0"/>
        </c:dLbls>
        <c:marker val="1"/>
        <c:smooth val="0"/>
        <c:axId val="524026328"/>
        <c:axId val="524027112"/>
      </c:lineChart>
      <c:dateAx>
        <c:axId val="524026328"/>
        <c:scaling>
          <c:orientation val="minMax"/>
        </c:scaling>
        <c:delete val="1"/>
        <c:axPos val="b"/>
        <c:numFmt formatCode="ge" sourceLinked="1"/>
        <c:majorTickMark val="none"/>
        <c:minorTickMark val="none"/>
        <c:tickLblPos val="none"/>
        <c:crossAx val="524027112"/>
        <c:crosses val="autoZero"/>
        <c:auto val="1"/>
        <c:lblOffset val="100"/>
        <c:baseTimeUnit val="years"/>
      </c:dateAx>
      <c:valAx>
        <c:axId val="52402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2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272.8</c:v>
                </c:pt>
                <c:pt idx="1">
                  <c:v>244.33</c:v>
                </c:pt>
                <c:pt idx="2">
                  <c:v>265.20999999999998</c:v>
                </c:pt>
                <c:pt idx="3">
                  <c:v>330.12</c:v>
                </c:pt>
                <c:pt idx="4">
                  <c:v>323.14</c:v>
                </c:pt>
              </c:numCache>
            </c:numRef>
          </c:val>
        </c:ser>
        <c:dLbls>
          <c:showLegendKey val="0"/>
          <c:showVal val="0"/>
          <c:showCatName val="0"/>
          <c:showSerName val="0"/>
          <c:showPercent val="0"/>
          <c:showBubbleSize val="0"/>
        </c:dLbls>
        <c:gapWidth val="150"/>
        <c:axId val="524031816"/>
        <c:axId val="52403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ser>
        <c:dLbls>
          <c:showLegendKey val="0"/>
          <c:showVal val="0"/>
          <c:showCatName val="0"/>
          <c:showSerName val="0"/>
          <c:showPercent val="0"/>
          <c:showBubbleSize val="0"/>
        </c:dLbls>
        <c:marker val="1"/>
        <c:smooth val="0"/>
        <c:axId val="524031816"/>
        <c:axId val="524034168"/>
      </c:lineChart>
      <c:dateAx>
        <c:axId val="524031816"/>
        <c:scaling>
          <c:orientation val="minMax"/>
        </c:scaling>
        <c:delete val="1"/>
        <c:axPos val="b"/>
        <c:numFmt formatCode="ge" sourceLinked="1"/>
        <c:majorTickMark val="none"/>
        <c:minorTickMark val="none"/>
        <c:tickLblPos val="none"/>
        <c:crossAx val="524034168"/>
        <c:crosses val="autoZero"/>
        <c:auto val="1"/>
        <c:lblOffset val="100"/>
        <c:baseTimeUnit val="years"/>
      </c:dateAx>
      <c:valAx>
        <c:axId val="52403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3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M87" sqref="BM8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香川県　観音寺市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123</v>
      </c>
      <c r="AE8" s="49"/>
      <c r="AF8" s="49"/>
      <c r="AG8" s="49"/>
      <c r="AH8" s="49"/>
      <c r="AI8" s="49"/>
      <c r="AJ8" s="49"/>
      <c r="AK8" s="4"/>
      <c r="AL8" s="50">
        <f>データ!S6</f>
        <v>61570</v>
      </c>
      <c r="AM8" s="50"/>
      <c r="AN8" s="50"/>
      <c r="AO8" s="50"/>
      <c r="AP8" s="50"/>
      <c r="AQ8" s="50"/>
      <c r="AR8" s="50"/>
      <c r="AS8" s="50"/>
      <c r="AT8" s="45">
        <f>データ!T6</f>
        <v>117.84</v>
      </c>
      <c r="AU8" s="45"/>
      <c r="AV8" s="45"/>
      <c r="AW8" s="45"/>
      <c r="AX8" s="45"/>
      <c r="AY8" s="45"/>
      <c r="AZ8" s="45"/>
      <c r="BA8" s="45"/>
      <c r="BB8" s="45">
        <f>データ!U6</f>
        <v>522.49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19.14</v>
      </c>
      <c r="Q10" s="45"/>
      <c r="R10" s="45"/>
      <c r="S10" s="45"/>
      <c r="T10" s="45"/>
      <c r="U10" s="45"/>
      <c r="V10" s="45"/>
      <c r="W10" s="45">
        <f>データ!Q6</f>
        <v>55.01</v>
      </c>
      <c r="X10" s="45"/>
      <c r="Y10" s="45"/>
      <c r="Z10" s="45"/>
      <c r="AA10" s="45"/>
      <c r="AB10" s="45"/>
      <c r="AC10" s="45"/>
      <c r="AD10" s="50">
        <f>データ!R6</f>
        <v>3159</v>
      </c>
      <c r="AE10" s="50"/>
      <c r="AF10" s="50"/>
      <c r="AG10" s="50"/>
      <c r="AH10" s="50"/>
      <c r="AI10" s="50"/>
      <c r="AJ10" s="50"/>
      <c r="AK10" s="2"/>
      <c r="AL10" s="50">
        <f>データ!V6</f>
        <v>11758</v>
      </c>
      <c r="AM10" s="50"/>
      <c r="AN10" s="50"/>
      <c r="AO10" s="50"/>
      <c r="AP10" s="50"/>
      <c r="AQ10" s="50"/>
      <c r="AR10" s="50"/>
      <c r="AS10" s="50"/>
      <c r="AT10" s="45">
        <f>データ!W6</f>
        <v>3.32</v>
      </c>
      <c r="AU10" s="45"/>
      <c r="AV10" s="45"/>
      <c r="AW10" s="45"/>
      <c r="AX10" s="45"/>
      <c r="AY10" s="45"/>
      <c r="AZ10" s="45"/>
      <c r="BA10" s="45"/>
      <c r="BB10" s="45">
        <f>データ!X6</f>
        <v>3541.57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372056</v>
      </c>
      <c r="D6" s="33">
        <f t="shared" si="3"/>
        <v>47</v>
      </c>
      <c r="E6" s="33">
        <f t="shared" si="3"/>
        <v>17</v>
      </c>
      <c r="F6" s="33">
        <f t="shared" si="3"/>
        <v>1</v>
      </c>
      <c r="G6" s="33">
        <f t="shared" si="3"/>
        <v>0</v>
      </c>
      <c r="H6" s="33" t="str">
        <f t="shared" si="3"/>
        <v>香川県　観音寺市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19.14</v>
      </c>
      <c r="Q6" s="34">
        <f t="shared" si="3"/>
        <v>55.01</v>
      </c>
      <c r="R6" s="34">
        <f t="shared" si="3"/>
        <v>3159</v>
      </c>
      <c r="S6" s="34">
        <f t="shared" si="3"/>
        <v>61570</v>
      </c>
      <c r="T6" s="34">
        <f t="shared" si="3"/>
        <v>117.84</v>
      </c>
      <c r="U6" s="34">
        <f t="shared" si="3"/>
        <v>522.49</v>
      </c>
      <c r="V6" s="34">
        <f t="shared" si="3"/>
        <v>11758</v>
      </c>
      <c r="W6" s="34">
        <f t="shared" si="3"/>
        <v>3.32</v>
      </c>
      <c r="X6" s="34">
        <f t="shared" si="3"/>
        <v>3541.57</v>
      </c>
      <c r="Y6" s="35">
        <f>IF(Y7="",NA(),Y7)</f>
        <v>84.09</v>
      </c>
      <c r="Z6" s="35">
        <f t="shared" ref="Z6:AH6" si="4">IF(Z7="",NA(),Z7)</f>
        <v>87.85</v>
      </c>
      <c r="AA6" s="35">
        <f t="shared" si="4"/>
        <v>83.15</v>
      </c>
      <c r="AB6" s="35">
        <f t="shared" si="4"/>
        <v>80.44</v>
      </c>
      <c r="AC6" s="35">
        <f t="shared" si="4"/>
        <v>78.69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985</v>
      </c>
      <c r="BG6" s="35">
        <f t="shared" ref="BG6:BO6" si="7">IF(BG7="",NA(),BG7)</f>
        <v>784.61</v>
      </c>
      <c r="BH6" s="35">
        <f t="shared" si="7"/>
        <v>817.66</v>
      </c>
      <c r="BI6" s="35">
        <f t="shared" si="7"/>
        <v>929.73</v>
      </c>
      <c r="BJ6" s="35">
        <f t="shared" si="7"/>
        <v>860.09</v>
      </c>
      <c r="BK6" s="35">
        <f t="shared" si="7"/>
        <v>759.86</v>
      </c>
      <c r="BL6" s="35">
        <f t="shared" si="7"/>
        <v>739.53</v>
      </c>
      <c r="BM6" s="35">
        <f t="shared" si="7"/>
        <v>721.06</v>
      </c>
      <c r="BN6" s="35">
        <f t="shared" si="7"/>
        <v>862.87</v>
      </c>
      <c r="BO6" s="35">
        <f t="shared" si="7"/>
        <v>716.96</v>
      </c>
      <c r="BP6" s="34" t="str">
        <f>IF(BP7="","",IF(BP7="-","【-】","【"&amp;SUBSTITUTE(TEXT(BP7,"#,##0.00"),"-","△")&amp;"】"))</f>
        <v>【728.30】</v>
      </c>
      <c r="BQ6" s="35">
        <f>IF(BQ7="",NA(),BQ7)</f>
        <v>73.09</v>
      </c>
      <c r="BR6" s="35">
        <f t="shared" ref="BR6:BZ6" si="8">IF(BR7="",NA(),BR7)</f>
        <v>86.99</v>
      </c>
      <c r="BS6" s="35">
        <f t="shared" si="8"/>
        <v>81.42</v>
      </c>
      <c r="BT6" s="35">
        <f t="shared" si="8"/>
        <v>66.03</v>
      </c>
      <c r="BU6" s="35">
        <f t="shared" si="8"/>
        <v>67.739999999999995</v>
      </c>
      <c r="BV6" s="35">
        <f t="shared" si="8"/>
        <v>85.6</v>
      </c>
      <c r="BW6" s="35">
        <f t="shared" si="8"/>
        <v>84.05</v>
      </c>
      <c r="BX6" s="35">
        <f t="shared" si="8"/>
        <v>84.86</v>
      </c>
      <c r="BY6" s="35">
        <f t="shared" si="8"/>
        <v>85.39</v>
      </c>
      <c r="BZ6" s="35">
        <f t="shared" si="8"/>
        <v>88.09</v>
      </c>
      <c r="CA6" s="34" t="str">
        <f>IF(CA7="","",IF(CA7="-","【-】","【"&amp;SUBSTITUTE(TEXT(CA7,"#,##0.00"),"-","△")&amp;"】"))</f>
        <v>【100.04】</v>
      </c>
      <c r="CB6" s="35">
        <f>IF(CB7="",NA(),CB7)</f>
        <v>272.8</v>
      </c>
      <c r="CC6" s="35">
        <f t="shared" ref="CC6:CK6" si="9">IF(CC7="",NA(),CC7)</f>
        <v>244.33</v>
      </c>
      <c r="CD6" s="35">
        <f t="shared" si="9"/>
        <v>265.20999999999998</v>
      </c>
      <c r="CE6" s="35">
        <f t="shared" si="9"/>
        <v>330.12</v>
      </c>
      <c r="CF6" s="35">
        <f t="shared" si="9"/>
        <v>323.14</v>
      </c>
      <c r="CG6" s="35">
        <f t="shared" si="9"/>
        <v>185.04</v>
      </c>
      <c r="CH6" s="35">
        <f t="shared" si="9"/>
        <v>190.12</v>
      </c>
      <c r="CI6" s="35">
        <f t="shared" si="9"/>
        <v>188.14</v>
      </c>
      <c r="CJ6" s="35">
        <f t="shared" si="9"/>
        <v>188.79</v>
      </c>
      <c r="CK6" s="35">
        <f t="shared" si="9"/>
        <v>181.8</v>
      </c>
      <c r="CL6" s="34" t="str">
        <f>IF(CL7="","",IF(CL7="-","【-】","【"&amp;SUBSTITUTE(TEXT(CL7,"#,##0.00"),"-","△")&amp;"】"))</f>
        <v>【137.82】</v>
      </c>
      <c r="CM6" s="35">
        <f>IF(CM7="",NA(),CM7)</f>
        <v>51.01</v>
      </c>
      <c r="CN6" s="35">
        <f t="shared" ref="CN6:CV6" si="10">IF(CN7="",NA(),CN7)</f>
        <v>54.64</v>
      </c>
      <c r="CO6" s="35">
        <f t="shared" si="10"/>
        <v>51.91</v>
      </c>
      <c r="CP6" s="35">
        <f t="shared" si="10"/>
        <v>57.68</v>
      </c>
      <c r="CQ6" s="35">
        <f t="shared" si="10"/>
        <v>51.87</v>
      </c>
      <c r="CR6" s="35">
        <f t="shared" si="10"/>
        <v>61.91</v>
      </c>
      <c r="CS6" s="35">
        <f t="shared" si="10"/>
        <v>63.6</v>
      </c>
      <c r="CT6" s="35">
        <f t="shared" si="10"/>
        <v>64.23</v>
      </c>
      <c r="CU6" s="35">
        <f t="shared" si="10"/>
        <v>59.4</v>
      </c>
      <c r="CV6" s="35">
        <f t="shared" si="10"/>
        <v>59.35</v>
      </c>
      <c r="CW6" s="34" t="str">
        <f>IF(CW7="","",IF(CW7="-","【-】","【"&amp;SUBSTITUTE(TEXT(CW7,"#,##0.00"),"-","△")&amp;"】"))</f>
        <v>【60.09】</v>
      </c>
      <c r="CX6" s="35">
        <f>IF(CX7="",NA(),CX7)</f>
        <v>83.01</v>
      </c>
      <c r="CY6" s="35">
        <f t="shared" ref="CY6:DG6" si="11">IF(CY7="",NA(),CY7)</f>
        <v>83.06</v>
      </c>
      <c r="CZ6" s="35">
        <f t="shared" si="11"/>
        <v>83.15</v>
      </c>
      <c r="DA6" s="35">
        <f t="shared" si="11"/>
        <v>84.5</v>
      </c>
      <c r="DB6" s="35">
        <f t="shared" si="11"/>
        <v>84.6</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0.24</v>
      </c>
      <c r="EK6" s="35">
        <f t="shared" si="14"/>
        <v>0.15</v>
      </c>
      <c r="EL6" s="35">
        <f t="shared" si="14"/>
        <v>0.11</v>
      </c>
      <c r="EM6" s="35">
        <f t="shared" si="14"/>
        <v>0.09</v>
      </c>
      <c r="EN6" s="35">
        <f t="shared" si="14"/>
        <v>0.19</v>
      </c>
      <c r="EO6" s="34" t="str">
        <f>IF(EO7="","",IF(EO7="-","【-】","【"&amp;SUBSTITUTE(TEXT(EO7,"#,##0.00"),"-","△")&amp;"】"))</f>
        <v>【0.27】</v>
      </c>
    </row>
    <row r="7" spans="1:145" s="36" customFormat="1">
      <c r="A7" s="28"/>
      <c r="B7" s="37">
        <v>2016</v>
      </c>
      <c r="C7" s="37">
        <v>372056</v>
      </c>
      <c r="D7" s="37">
        <v>47</v>
      </c>
      <c r="E7" s="37">
        <v>17</v>
      </c>
      <c r="F7" s="37">
        <v>1</v>
      </c>
      <c r="G7" s="37">
        <v>0</v>
      </c>
      <c r="H7" s="37" t="s">
        <v>109</v>
      </c>
      <c r="I7" s="37" t="s">
        <v>110</v>
      </c>
      <c r="J7" s="37" t="s">
        <v>111</v>
      </c>
      <c r="K7" s="37" t="s">
        <v>112</v>
      </c>
      <c r="L7" s="37" t="s">
        <v>113</v>
      </c>
      <c r="M7" s="37"/>
      <c r="N7" s="38" t="s">
        <v>114</v>
      </c>
      <c r="O7" s="38" t="s">
        <v>115</v>
      </c>
      <c r="P7" s="38">
        <v>19.14</v>
      </c>
      <c r="Q7" s="38">
        <v>55.01</v>
      </c>
      <c r="R7" s="38">
        <v>3159</v>
      </c>
      <c r="S7" s="38">
        <v>61570</v>
      </c>
      <c r="T7" s="38">
        <v>117.84</v>
      </c>
      <c r="U7" s="38">
        <v>522.49</v>
      </c>
      <c r="V7" s="38">
        <v>11758</v>
      </c>
      <c r="W7" s="38">
        <v>3.32</v>
      </c>
      <c r="X7" s="38">
        <v>3541.57</v>
      </c>
      <c r="Y7" s="38">
        <v>84.09</v>
      </c>
      <c r="Z7" s="38">
        <v>87.85</v>
      </c>
      <c r="AA7" s="38">
        <v>83.15</v>
      </c>
      <c r="AB7" s="38">
        <v>80.44</v>
      </c>
      <c r="AC7" s="38">
        <v>78.69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985</v>
      </c>
      <c r="BG7" s="38">
        <v>784.61</v>
      </c>
      <c r="BH7" s="38">
        <v>817.66</v>
      </c>
      <c r="BI7" s="38">
        <v>929.73</v>
      </c>
      <c r="BJ7" s="38">
        <v>860.09</v>
      </c>
      <c r="BK7" s="38">
        <v>759.86</v>
      </c>
      <c r="BL7" s="38">
        <v>739.53</v>
      </c>
      <c r="BM7" s="38">
        <v>721.06</v>
      </c>
      <c r="BN7" s="38">
        <v>862.87</v>
      </c>
      <c r="BO7" s="38">
        <v>716.96</v>
      </c>
      <c r="BP7" s="38">
        <v>728.3</v>
      </c>
      <c r="BQ7" s="38">
        <v>73.09</v>
      </c>
      <c r="BR7" s="38">
        <v>86.99</v>
      </c>
      <c r="BS7" s="38">
        <v>81.42</v>
      </c>
      <c r="BT7" s="38">
        <v>66.03</v>
      </c>
      <c r="BU7" s="38">
        <v>67.739999999999995</v>
      </c>
      <c r="BV7" s="38">
        <v>85.6</v>
      </c>
      <c r="BW7" s="38">
        <v>84.05</v>
      </c>
      <c r="BX7" s="38">
        <v>84.86</v>
      </c>
      <c r="BY7" s="38">
        <v>85.39</v>
      </c>
      <c r="BZ7" s="38">
        <v>88.09</v>
      </c>
      <c r="CA7" s="38">
        <v>100.04</v>
      </c>
      <c r="CB7" s="38">
        <v>272.8</v>
      </c>
      <c r="CC7" s="38">
        <v>244.33</v>
      </c>
      <c r="CD7" s="38">
        <v>265.20999999999998</v>
      </c>
      <c r="CE7" s="38">
        <v>330.12</v>
      </c>
      <c r="CF7" s="38">
        <v>323.14</v>
      </c>
      <c r="CG7" s="38">
        <v>185.04</v>
      </c>
      <c r="CH7" s="38">
        <v>190.12</v>
      </c>
      <c r="CI7" s="38">
        <v>188.14</v>
      </c>
      <c r="CJ7" s="38">
        <v>188.79</v>
      </c>
      <c r="CK7" s="38">
        <v>181.8</v>
      </c>
      <c r="CL7" s="38">
        <v>137.82</v>
      </c>
      <c r="CM7" s="38">
        <v>51.01</v>
      </c>
      <c r="CN7" s="38">
        <v>54.64</v>
      </c>
      <c r="CO7" s="38">
        <v>51.91</v>
      </c>
      <c r="CP7" s="38">
        <v>57.68</v>
      </c>
      <c r="CQ7" s="38">
        <v>51.87</v>
      </c>
      <c r="CR7" s="38">
        <v>61.91</v>
      </c>
      <c r="CS7" s="38">
        <v>63.6</v>
      </c>
      <c r="CT7" s="38">
        <v>64.23</v>
      </c>
      <c r="CU7" s="38">
        <v>59.4</v>
      </c>
      <c r="CV7" s="38">
        <v>59.35</v>
      </c>
      <c r="CW7" s="38">
        <v>60.09</v>
      </c>
      <c r="CX7" s="38">
        <v>83.01</v>
      </c>
      <c r="CY7" s="38">
        <v>83.06</v>
      </c>
      <c r="CZ7" s="38">
        <v>83.15</v>
      </c>
      <c r="DA7" s="38">
        <v>84.5</v>
      </c>
      <c r="DB7" s="38">
        <v>84.6</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0.24</v>
      </c>
      <c r="EK7" s="38">
        <v>0.15</v>
      </c>
      <c r="EL7" s="38">
        <v>0.11</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