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ity.kanonji.local\共有\各課フォルダ\下水道課\★庶務普及パソコンデータバックアップ★\経営比較分析表\H29年度\37香川県（市町村）・経営比較分析表\下水道事業\法非適・下水\【経営比較分析表】2016_372056_47_1718\"/>
    </mc:Choice>
  </mc:AlternateContent>
  <workbookProtection workbookPassword="B319" lockStructure="1"/>
  <bookViews>
    <workbookView xWindow="0" yWindow="0" windowWidth="20460" windowHeight="759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<sst xmlns="http://schemas.openxmlformats.org/spreadsheetml/2006/main" count="240" uniqueCount="126">
  <si>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</si>
  <si>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</si>
  <si>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</si>
  <si>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</si>
  <si>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</si>
  <si>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</si>
  <si>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</si>
  <si>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</si>
  <si>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</si>
  <si>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</si>
  <si>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</si>
  <si>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</si>
  <si>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</si>
  <si>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</si>
  <si>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</si>
  <si>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</si>
  <si>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</si>
  <si>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</si>
  <si>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</si>
  <si>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</si>
  <si>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</si>
  <si>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</si>
  <si>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</si>
  <si>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</si>
  <si>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</si>
  <si>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</si>
  <si>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</si>
  <si>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</si>
  <si>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</si>
  <si>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</si>
  <si>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</si>
  <si>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</si>
  <si>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</si>
  <si>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</si>
  <si>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</si>
  <si>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</si>
  <si>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</si>
  <si>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</si>
  <si>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</si>
  <si>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</si>
  <si>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</si>
  <si>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</si>
  <si>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</si>
  <si>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</si>
  <si>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</si>
  <si>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</si>
  <si>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</si>
  <si>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</si>
  <si>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</si>
  <si>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</si>
  <si>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</si>
  <si>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</si>
  <si>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</si>
  <si>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</si>
  <si>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</si>
  <si>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</si>
  <si>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</si>
  <si>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</si>
  <si>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</si>
  <si>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</si>
  <si>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</si>
  <si>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</si>
  <si>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</si>
  <si>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</si>
  <si>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</si>
  <si>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</si>
  <si>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</si>
  <si>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</si>
  <si>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</si>
  <si>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</si>
  <si>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</si>
  <si>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</si>
  <si>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</si>
  <si>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</si>
  <si>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</si>
  <si>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</si>
  <si>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</si>
  <si>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</si>
  <si>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</si>
  <si>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</si>
  <si>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</si>
  <si>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</si>
  <si>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</si>
  <si>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</si>
  <si>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</si>
  <si>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</si>
  <si>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</si>
  <si>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</si>
  <si>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</si>
  <si>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</si>
  <si>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</si>
  <si>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</si>
  <si>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</si>
  <si>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</si>
  <si>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</si>
  <si>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</si>
  <si>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</si>
  <si>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</si>
  <si>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</si>
  <si>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</si>
  <si>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</si>
  <si>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</si>
  <si>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</si>
  <si>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</si>
  <si>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</si>
  <si>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</si>
  <si>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</si>
  <si>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</si>
  <si>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</si>
  <si>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</si>
  <si>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　観音寺市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</si>
  <si>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</si>
  <si>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</si>
  <si>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</si>
  <si>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</si>
  <si>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</si>
  <si>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</si>
  <si>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</si>
  <si>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</si>
  <si>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</si>
  <si>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</si>
  <si>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</si>
  <si>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は、平成26年度から地方公営企業法を適用するための委託料が増加しているため比率が減少している。また、経費回収率や汚水処理減価についても同様の理由による。なお、平成28年度の数値が一段と悪化している要因は、修繕費の支出が増加したことによる。
　企業債残高対事業規模比率については、平成28年度から一般会計で負担することにより0となっている。
　施設利用率については、徐々に増加しているが、50％台で推移し、類似団体平均値を下回っている状況にある。
　水洗化率については、伸び悩んでおり、今後、加入の推進を図っていく必要がある。</t>
    <rPh sb="1" eb="4">
      <t>シュウエキテキ</t>
    </rPh>
    <rPh sb="4" eb="6">
      <t>シュウシ</t>
    </rPh>
    <rPh sb="6" eb="8">
      <t>ヒリツ</t>
    </rPh>
    <rPh sb="10" eb="12">
      <t>ヘイセイ</t>
    </rPh>
    <rPh sb="14" eb="15">
      <t>ネン</t>
    </rPh>
    <rPh sb="15" eb="16">
      <t>ド</t>
    </rPh>
    <rPh sb="18" eb="20">
      <t>チホウ</t>
    </rPh>
    <rPh sb="45" eb="47">
      <t>ヒリツ</t>
    </rPh>
    <rPh sb="48" eb="50">
      <t>ゲンショウ</t>
    </rPh>
    <rPh sb="58" eb="60">
      <t>ケイヒ</t>
    </rPh>
    <rPh sb="60" eb="62">
      <t>カイシュウ</t>
    </rPh>
    <rPh sb="62" eb="63">
      <t>リツ</t>
    </rPh>
    <rPh sb="64" eb="66">
      <t>オスイ</t>
    </rPh>
    <rPh sb="66" eb="68">
      <t>ショリ</t>
    </rPh>
    <rPh sb="68" eb="70">
      <t>ゲンカ</t>
    </rPh>
    <rPh sb="75" eb="77">
      <t>ドウヨウ</t>
    </rPh>
    <rPh sb="78" eb="80">
      <t>リユウ</t>
    </rPh>
    <rPh sb="87" eb="89">
      <t>ヘイセイ</t>
    </rPh>
    <rPh sb="91" eb="93">
      <t>ネンド</t>
    </rPh>
    <rPh sb="94" eb="96">
      <t>スウチ</t>
    </rPh>
    <rPh sb="97" eb="99">
      <t>イチダン</t>
    </rPh>
    <rPh sb="100" eb="102">
      <t>アッカ</t>
    </rPh>
    <rPh sb="106" eb="108">
      <t>ヨウイン</t>
    </rPh>
    <rPh sb="110" eb="112">
      <t>シュウゼン</t>
    </rPh>
    <rPh sb="112" eb="113">
      <t>ヒ</t>
    </rPh>
    <rPh sb="114" eb="116">
      <t>シシュツ</t>
    </rPh>
    <rPh sb="117" eb="119">
      <t>ゾウカ</t>
    </rPh>
    <rPh sb="129" eb="131">
      <t>キギョウ</t>
    </rPh>
    <rPh sb="131" eb="132">
      <t>サイ</t>
    </rPh>
    <rPh sb="132" eb="134">
      <t>ザンダカ</t>
    </rPh>
    <rPh sb="134" eb="135">
      <t>タイ</t>
    </rPh>
    <rPh sb="135" eb="137">
      <t>ジギョウ</t>
    </rPh>
    <rPh sb="137" eb="139">
      <t>キボ</t>
    </rPh>
    <rPh sb="139" eb="141">
      <t>ヒリツ</t>
    </rPh>
    <rPh sb="147" eb="149">
      <t>ヘイセイ</t>
    </rPh>
    <rPh sb="151" eb="153">
      <t>ネンド</t>
    </rPh>
    <rPh sb="155" eb="157">
      <t>イッパン</t>
    </rPh>
    <rPh sb="157" eb="159">
      <t>カイケイ</t>
    </rPh>
    <rPh sb="160" eb="162">
      <t>フタン</t>
    </rPh>
    <rPh sb="179" eb="181">
      <t>シセツ</t>
    </rPh>
    <rPh sb="181" eb="184">
      <t>リヨウリツ</t>
    </rPh>
    <rPh sb="190" eb="192">
      <t>ジョジョ</t>
    </rPh>
    <rPh sb="193" eb="195">
      <t>ゾウカ</t>
    </rPh>
    <rPh sb="204" eb="205">
      <t>ダイ</t>
    </rPh>
    <rPh sb="206" eb="208">
      <t>スイイ</t>
    </rPh>
    <rPh sb="210" eb="212">
      <t>ルイジ</t>
    </rPh>
    <rPh sb="212" eb="214">
      <t>ダンタイ</t>
    </rPh>
    <rPh sb="214" eb="217">
      <t>ヘイキンチ</t>
    </rPh>
    <rPh sb="218" eb="220">
      <t>シタマワ</t>
    </rPh>
    <rPh sb="224" eb="226">
      <t>ジョウキョウ</t>
    </rPh>
    <rPh sb="232" eb="235">
      <t>スイセンカ</t>
    </rPh>
    <rPh sb="235" eb="236">
      <t>リツ</t>
    </rPh>
    <rPh sb="242" eb="243">
      <t>ノ</t>
    </rPh>
    <rPh sb="244" eb="245">
      <t>ナヤ</t>
    </rPh>
    <rPh sb="250" eb="252">
      <t>コンゴ</t>
    </rPh>
    <rPh sb="253" eb="255">
      <t>カニュウ</t>
    </rPh>
    <rPh sb="256" eb="258">
      <t>スイシン</t>
    </rPh>
    <rPh sb="259" eb="260">
      <t>ハカ</t>
    </rPh>
    <rPh sb="264" eb="266">
      <t>ヒツヨウ</t>
    </rPh>
    <phoneticPr fontId="4"/>
  </si>
  <si>
    <t>非設置</t>
    <rPh sb="0" eb="1">
      <t>ヒ</t>
    </rPh>
    <rPh sb="1" eb="3">
      <t>セッチ</t>
    </rPh>
    <phoneticPr fontId="4"/>
  </si>
  <si>
    <t xml:space="preserve">　終末処理場は3か所あり、一番古い施設で平成5年に供用を開始し、残りの2か所は平成12年と平成16年に開始している。そのため、管渠改善率は0である。今後は、終末処理場の更新費用の平準化を図るため、今後計画的な改修を検討していく。
</t>
    <rPh sb="1" eb="3">
      <t>シュウマツ</t>
    </rPh>
    <rPh sb="3" eb="6">
      <t>ショリジョウ</t>
    </rPh>
    <rPh sb="9" eb="10">
      <t>ショ</t>
    </rPh>
    <rPh sb="13" eb="15">
      <t>イチバン</t>
    </rPh>
    <rPh sb="15" eb="16">
      <t>フル</t>
    </rPh>
    <rPh sb="17" eb="19">
      <t>シセツ</t>
    </rPh>
    <rPh sb="20" eb="22">
      <t>ヘイセイ</t>
    </rPh>
    <rPh sb="23" eb="24">
      <t>ネン</t>
    </rPh>
    <rPh sb="25" eb="27">
      <t>キョウヨウ</t>
    </rPh>
    <rPh sb="28" eb="30">
      <t>カイシ</t>
    </rPh>
    <rPh sb="32" eb="33">
      <t>ノコ</t>
    </rPh>
    <rPh sb="37" eb="38">
      <t>ショ</t>
    </rPh>
    <rPh sb="39" eb="41">
      <t>ヘイセイ</t>
    </rPh>
    <rPh sb="43" eb="44">
      <t>ネン</t>
    </rPh>
    <rPh sb="45" eb="47">
      <t>ヘイセイ</t>
    </rPh>
    <rPh sb="49" eb="50">
      <t>ネン</t>
    </rPh>
    <rPh sb="51" eb="53">
      <t>カイシ</t>
    </rPh>
    <rPh sb="63" eb="65">
      <t>カンキョ</t>
    </rPh>
    <rPh sb="65" eb="67">
      <t>カイゼン</t>
    </rPh>
    <rPh sb="67" eb="68">
      <t>リツ</t>
    </rPh>
    <rPh sb="74" eb="76">
      <t>コンゴ</t>
    </rPh>
    <rPh sb="78" eb="80">
      <t>シュウマツ</t>
    </rPh>
    <rPh sb="80" eb="83">
      <t>ショリジョウ</t>
    </rPh>
    <rPh sb="84" eb="86">
      <t>コウシン</t>
    </rPh>
    <rPh sb="86" eb="88">
      <t>ヒヨウ</t>
    </rPh>
    <rPh sb="89" eb="92">
      <t>ヘイジュンカ</t>
    </rPh>
    <rPh sb="93" eb="94">
      <t>ハカ</t>
    </rPh>
    <rPh sb="98" eb="100">
      <t>コンゴ</t>
    </rPh>
    <rPh sb="100" eb="102">
      <t>ケイカク</t>
    </rPh>
    <rPh sb="102" eb="103">
      <t>テキ</t>
    </rPh>
    <rPh sb="104" eb="106">
      <t>カイシュウ</t>
    </rPh>
    <rPh sb="107" eb="109">
      <t>ケントウ</t>
    </rPh>
    <phoneticPr fontId="4"/>
  </si>
  <si>
    <t>　経営の健全性・効率性は、非常に厳しい状況である。供用を開始してから20年が経過しているため老朽化が進んできており修繕の必要な個所が増加してきている。加入率の向上と計画的な更新を行い、持続可能な経営を目指していくことが重要であると考えている。
　経営戦略については、平成29年3月に策定した経営戦略に基づいた取り組みの協議を進めている。また、地方公営企業法の一部を適用し公営企業会計へ移行中であり、移行後、再度内容を見直す予定にしている。</t>
    <rPh sb="1" eb="3">
      <t>ケイエイ</t>
    </rPh>
    <rPh sb="4" eb="7">
      <t>ケンゼンセイ</t>
    </rPh>
    <rPh sb="8" eb="11">
      <t>コウリツセイ</t>
    </rPh>
    <rPh sb="13" eb="15">
      <t>ヒジョウ</t>
    </rPh>
    <rPh sb="16" eb="17">
      <t>キビ</t>
    </rPh>
    <rPh sb="19" eb="21">
      <t>ジョウキョウ</t>
    </rPh>
    <rPh sb="25" eb="27">
      <t>キョウヨウ</t>
    </rPh>
    <rPh sb="28" eb="30">
      <t>カイシ</t>
    </rPh>
    <rPh sb="36" eb="37">
      <t>ネン</t>
    </rPh>
    <rPh sb="38" eb="40">
      <t>ケイカ</t>
    </rPh>
    <rPh sb="46" eb="49">
      <t>ロウキュウカ</t>
    </rPh>
    <rPh sb="50" eb="51">
      <t>スス</t>
    </rPh>
    <rPh sb="57" eb="59">
      <t>シュウゼン</t>
    </rPh>
    <rPh sb="60" eb="62">
      <t>ヒツヨウ</t>
    </rPh>
    <rPh sb="63" eb="65">
      <t>カショ</t>
    </rPh>
    <rPh sb="66" eb="68">
      <t>ゾウカ</t>
    </rPh>
    <rPh sb="75" eb="77">
      <t>カニュウ</t>
    </rPh>
    <rPh sb="77" eb="78">
      <t>リツ</t>
    </rPh>
    <rPh sb="79" eb="81">
      <t>コウジョウ</t>
    </rPh>
    <rPh sb="82" eb="85">
      <t>ケイカクテキ</t>
    </rPh>
    <rPh sb="86" eb="88">
      <t>コウシン</t>
    </rPh>
    <rPh sb="89" eb="90">
      <t>オコナ</t>
    </rPh>
    <rPh sb="92" eb="94">
      <t>ジゾク</t>
    </rPh>
    <rPh sb="94" eb="96">
      <t>カノウ</t>
    </rPh>
    <rPh sb="97" eb="99">
      <t>ケイエイ</t>
    </rPh>
    <rPh sb="100" eb="102">
      <t>メザ</t>
    </rPh>
    <rPh sb="109" eb="111">
      <t>ジュウヨウ</t>
    </rPh>
    <rPh sb="115" eb="116">
      <t>カンガ</t>
    </rPh>
    <rPh sb="145" eb="147">
      <t>ケイエイ</t>
    </rPh>
    <rPh sb="147" eb="149">
      <t>センリャク</t>
    </rPh>
    <rPh sb="150" eb="151">
      <t>モト</t>
    </rPh>
    <rPh sb="159" eb="161">
      <t>キョウギ</t>
    </rPh>
    <rPh sb="162" eb="163">
      <t>スス</t>
    </rPh>
    <rPh sb="171" eb="173">
      <t>チホウ</t>
    </rPh>
    <rPh sb="173" eb="175">
      <t>コウエイ</t>
    </rPh>
    <rPh sb="175" eb="177">
      <t>キギョウ</t>
    </rPh>
    <rPh sb="177" eb="178">
      <t>ホウ</t>
    </rPh>
    <rPh sb="179" eb="181">
      <t>イチブ</t>
    </rPh>
    <rPh sb="182" eb="184">
      <t>テキヨウ</t>
    </rPh>
    <rPh sb="185" eb="187">
      <t>コウエイ</t>
    </rPh>
    <rPh sb="187" eb="189">
      <t>キギョウ</t>
    </rPh>
    <rPh sb="189" eb="191">
      <t>カイケイ</t>
    </rPh>
    <rPh sb="192" eb="194">
      <t>イコウ</t>
    </rPh>
    <rPh sb="194" eb="195">
      <t>チュウ</t>
    </rPh>
    <rPh sb="199" eb="201">
      <t>イコウ</t>
    </rPh>
    <rPh sb="201" eb="202">
      <t>ゴ</t>
    </rPh>
    <rPh sb="203" eb="205">
      <t>サイド</t>
    </rPh>
    <rPh sb="205" eb="207">
      <t>ナイヨウ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</si>
</sst>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0024368"/>
        <c:axId val="30002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00024368"/>
        <c:axId val="300024760"/>
      </c:lineChart>
      <c:dateAx>
        <c:axId val="300024368"/>
        <c:scaling>
          <c:orientation val="minMax"/>
        </c:scaling>
        <c:delete val="1"/>
        <c:axPos val="b"/>
        <c:numFmt formatCode="ge" sourceLinked="1"/>
        <c:majorTickMark val="none"/>
        <c:minorTickMark val="none"/>
        <c:tickLblPos val="none"/>
        <c:crossAx val="300024760"/>
        <c:crosses val="autoZero"/>
        <c:auto val="1"/>
        <c:lblOffset val="100"/>
        <c:baseTimeUnit val="years"/>
      </c:dateAx>
      <c:valAx>
        <c:axId val="30002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02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52.19</c:v>
                </c:pt>
                <c:pt idx="1">
                  <c:v>52.59</c:v>
                </c:pt>
                <c:pt idx="2">
                  <c:v>52.59</c:v>
                </c:pt>
                <c:pt idx="3">
                  <c:v>52.59</c:v>
                </c:pt>
                <c:pt idx="4">
                  <c:v>53.39</c:v>
                </c:pt>
              </c:numCache>
            </c:numRef>
          </c:val>
        </c:ser>
        <c:dLbls>
          <c:showLegendKey val="0"/>
          <c:showVal val="0"/>
          <c:showCatName val="0"/>
          <c:showSerName val="0"/>
          <c:showPercent val="0"/>
          <c:showBubbleSize val="0"/>
        </c:dLbls>
        <c:gapWidth val="150"/>
        <c:axId val="358418824"/>
        <c:axId val="3584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58418824"/>
        <c:axId val="358416864"/>
      </c:lineChart>
      <c:dateAx>
        <c:axId val="358418824"/>
        <c:scaling>
          <c:orientation val="minMax"/>
        </c:scaling>
        <c:delete val="1"/>
        <c:axPos val="b"/>
        <c:numFmt formatCode="ge" sourceLinked="1"/>
        <c:majorTickMark val="none"/>
        <c:minorTickMark val="none"/>
        <c:tickLblPos val="none"/>
        <c:crossAx val="358416864"/>
        <c:crosses val="autoZero"/>
        <c:auto val="1"/>
        <c:lblOffset val="100"/>
        <c:baseTimeUnit val="years"/>
      </c:dateAx>
      <c:valAx>
        <c:axId val="3584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1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79.33</c:v>
                </c:pt>
                <c:pt idx="1">
                  <c:v>78.53</c:v>
                </c:pt>
                <c:pt idx="2">
                  <c:v>81.75</c:v>
                </c:pt>
                <c:pt idx="3">
                  <c:v>78.209999999999994</c:v>
                </c:pt>
                <c:pt idx="4">
                  <c:v>77.709999999999994</c:v>
                </c:pt>
              </c:numCache>
            </c:numRef>
          </c:val>
        </c:ser>
        <c:dLbls>
          <c:showLegendKey val="0"/>
          <c:showVal val="0"/>
          <c:showCatName val="0"/>
          <c:showSerName val="0"/>
          <c:showPercent val="0"/>
          <c:showBubbleSize val="0"/>
        </c:dLbls>
        <c:gapWidth val="150"/>
        <c:axId val="358416080"/>
        <c:axId val="35841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58416080"/>
        <c:axId val="358417648"/>
      </c:lineChart>
      <c:dateAx>
        <c:axId val="358416080"/>
        <c:scaling>
          <c:orientation val="minMax"/>
        </c:scaling>
        <c:delete val="1"/>
        <c:axPos val="b"/>
        <c:numFmt formatCode="ge" sourceLinked="1"/>
        <c:majorTickMark val="none"/>
        <c:minorTickMark val="none"/>
        <c:tickLblPos val="none"/>
        <c:crossAx val="358417648"/>
        <c:crosses val="autoZero"/>
        <c:auto val="1"/>
        <c:lblOffset val="100"/>
        <c:baseTimeUnit val="years"/>
      </c:dateAx>
      <c:valAx>
        <c:axId val="35841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1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86.45</c:v>
                </c:pt>
                <c:pt idx="1">
                  <c:v>83.43</c:v>
                </c:pt>
                <c:pt idx="2">
                  <c:v>72.900000000000006</c:v>
                </c:pt>
                <c:pt idx="3">
                  <c:v>70.25</c:v>
                </c:pt>
                <c:pt idx="4">
                  <c:v>60.28</c:v>
                </c:pt>
              </c:numCache>
            </c:numRef>
          </c:val>
        </c:ser>
        <c:dLbls>
          <c:showLegendKey val="0"/>
          <c:showVal val="0"/>
          <c:showCatName val="0"/>
          <c:showSerName val="0"/>
          <c:showPercent val="0"/>
          <c:showBubbleSize val="0"/>
        </c:dLbls>
        <c:gapWidth val="150"/>
        <c:axId val="357689928"/>
        <c:axId val="35768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689928"/>
        <c:axId val="357688752"/>
      </c:lineChart>
      <c:dateAx>
        <c:axId val="357689928"/>
        <c:scaling>
          <c:orientation val="minMax"/>
        </c:scaling>
        <c:delete val="1"/>
        <c:axPos val="b"/>
        <c:numFmt formatCode="ge" sourceLinked="1"/>
        <c:majorTickMark val="none"/>
        <c:minorTickMark val="none"/>
        <c:tickLblPos val="none"/>
        <c:crossAx val="357688752"/>
        <c:crosses val="autoZero"/>
        <c:auto val="1"/>
        <c:lblOffset val="100"/>
        <c:baseTimeUnit val="years"/>
      </c:dateAx>
      <c:valAx>
        <c:axId val="35768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8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7690320"/>
        <c:axId val="3576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690320"/>
        <c:axId val="357687968"/>
      </c:lineChart>
      <c:dateAx>
        <c:axId val="357690320"/>
        <c:scaling>
          <c:orientation val="minMax"/>
        </c:scaling>
        <c:delete val="1"/>
        <c:axPos val="b"/>
        <c:numFmt formatCode="ge" sourceLinked="1"/>
        <c:majorTickMark val="none"/>
        <c:minorTickMark val="none"/>
        <c:tickLblPos val="none"/>
        <c:crossAx val="357687968"/>
        <c:crosses val="autoZero"/>
        <c:auto val="1"/>
        <c:lblOffset val="100"/>
        <c:baseTimeUnit val="years"/>
      </c:dateAx>
      <c:valAx>
        <c:axId val="3576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9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7688360"/>
        <c:axId val="35768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688360"/>
        <c:axId val="357689144"/>
      </c:lineChart>
      <c:dateAx>
        <c:axId val="357688360"/>
        <c:scaling>
          <c:orientation val="minMax"/>
        </c:scaling>
        <c:delete val="1"/>
        <c:axPos val="b"/>
        <c:numFmt formatCode="ge" sourceLinked="1"/>
        <c:majorTickMark val="none"/>
        <c:minorTickMark val="none"/>
        <c:tickLblPos val="none"/>
        <c:crossAx val="357689144"/>
        <c:crosses val="autoZero"/>
        <c:auto val="1"/>
        <c:lblOffset val="100"/>
        <c:baseTimeUnit val="years"/>
      </c:dateAx>
      <c:valAx>
        <c:axId val="35768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8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7836680"/>
        <c:axId val="35783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836680"/>
        <c:axId val="357837072"/>
      </c:lineChart>
      <c:dateAx>
        <c:axId val="357836680"/>
        <c:scaling>
          <c:orientation val="minMax"/>
        </c:scaling>
        <c:delete val="1"/>
        <c:axPos val="b"/>
        <c:numFmt formatCode="ge" sourceLinked="1"/>
        <c:majorTickMark val="none"/>
        <c:minorTickMark val="none"/>
        <c:tickLblPos val="none"/>
        <c:crossAx val="357837072"/>
        <c:crosses val="autoZero"/>
        <c:auto val="1"/>
        <c:lblOffset val="100"/>
        <c:baseTimeUnit val="years"/>
      </c:dateAx>
      <c:valAx>
        <c:axId val="35783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83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7949256"/>
        <c:axId val="3579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949256"/>
        <c:axId val="357950432"/>
      </c:lineChart>
      <c:dateAx>
        <c:axId val="357949256"/>
        <c:scaling>
          <c:orientation val="minMax"/>
        </c:scaling>
        <c:delete val="1"/>
        <c:axPos val="b"/>
        <c:numFmt formatCode="ge" sourceLinked="1"/>
        <c:majorTickMark val="none"/>
        <c:minorTickMark val="none"/>
        <c:tickLblPos val="none"/>
        <c:crossAx val="357950432"/>
        <c:crosses val="autoZero"/>
        <c:auto val="1"/>
        <c:lblOffset val="100"/>
        <c:baseTimeUnit val="years"/>
      </c:dateAx>
      <c:valAx>
        <c:axId val="3579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4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4178.3100000000004</c:v>
                </c:pt>
                <c:pt idx="1">
                  <c:v>3955.97</c:v>
                </c:pt>
                <c:pt idx="2">
                  <c:v>3392.66</c:v>
                </c:pt>
                <c:pt idx="3">
                  <c:v>3307.08</c:v>
                </c:pt>
                <c:pt idx="4" formatCode="#,##0.00;&quot;△&quot;#,##0.00">
                  <c:v>0</c:v>
                </c:pt>
              </c:numCache>
            </c:numRef>
          </c:val>
        </c:ser>
        <c:dLbls>
          <c:showLegendKey val="0"/>
          <c:showVal val="0"/>
          <c:showCatName val="0"/>
          <c:showSerName val="0"/>
          <c:showPercent val="0"/>
          <c:showBubbleSize val="0"/>
        </c:dLbls>
        <c:gapWidth val="150"/>
        <c:axId val="357947296"/>
        <c:axId val="35794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57947296"/>
        <c:axId val="357946904"/>
      </c:lineChart>
      <c:dateAx>
        <c:axId val="357947296"/>
        <c:scaling>
          <c:orientation val="minMax"/>
        </c:scaling>
        <c:delete val="1"/>
        <c:axPos val="b"/>
        <c:numFmt formatCode="ge" sourceLinked="1"/>
        <c:majorTickMark val="none"/>
        <c:minorTickMark val="none"/>
        <c:tickLblPos val="none"/>
        <c:crossAx val="357946904"/>
        <c:crosses val="autoZero"/>
        <c:auto val="1"/>
        <c:lblOffset val="100"/>
        <c:baseTimeUnit val="years"/>
      </c:dateAx>
      <c:valAx>
        <c:axId val="35794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53.86</c:v>
                </c:pt>
                <c:pt idx="1">
                  <c:v>52.87</c:v>
                </c:pt>
                <c:pt idx="2">
                  <c:v>40.159999999999997</c:v>
                </c:pt>
                <c:pt idx="3">
                  <c:v>36.299999999999997</c:v>
                </c:pt>
                <c:pt idx="4">
                  <c:v>26.62</c:v>
                </c:pt>
              </c:numCache>
            </c:numRef>
          </c:val>
        </c:ser>
        <c:dLbls>
          <c:showLegendKey val="0"/>
          <c:showVal val="0"/>
          <c:showCatName val="0"/>
          <c:showSerName val="0"/>
          <c:showPercent val="0"/>
          <c:showBubbleSize val="0"/>
        </c:dLbls>
        <c:gapWidth val="150"/>
        <c:axId val="357948080"/>
        <c:axId val="35783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57948080"/>
        <c:axId val="357835896"/>
      </c:lineChart>
      <c:dateAx>
        <c:axId val="357948080"/>
        <c:scaling>
          <c:orientation val="minMax"/>
        </c:scaling>
        <c:delete val="1"/>
        <c:axPos val="b"/>
        <c:numFmt formatCode="ge" sourceLinked="1"/>
        <c:majorTickMark val="none"/>
        <c:minorTickMark val="none"/>
        <c:tickLblPos val="none"/>
        <c:crossAx val="357835896"/>
        <c:crosses val="autoZero"/>
        <c:auto val="1"/>
        <c:lblOffset val="100"/>
        <c:baseTimeUnit val="years"/>
      </c:dateAx>
      <c:valAx>
        <c:axId val="35783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4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227.02</c:v>
                </c:pt>
                <c:pt idx="1">
                  <c:v>227.01</c:v>
                </c:pt>
                <c:pt idx="2">
                  <c:v>328.83</c:v>
                </c:pt>
                <c:pt idx="3">
                  <c:v>347.65</c:v>
                </c:pt>
                <c:pt idx="4">
                  <c:v>459.9</c:v>
                </c:pt>
              </c:numCache>
            </c:numRef>
          </c:val>
        </c:ser>
        <c:dLbls>
          <c:showLegendKey val="0"/>
          <c:showVal val="0"/>
          <c:showCatName val="0"/>
          <c:showSerName val="0"/>
          <c:showPercent val="0"/>
          <c:showBubbleSize val="0"/>
        </c:dLbls>
        <c:gapWidth val="150"/>
        <c:axId val="357836288"/>
        <c:axId val="3579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57836288"/>
        <c:axId val="357948864"/>
      </c:lineChart>
      <c:dateAx>
        <c:axId val="357836288"/>
        <c:scaling>
          <c:orientation val="minMax"/>
        </c:scaling>
        <c:delete val="1"/>
        <c:axPos val="b"/>
        <c:numFmt formatCode="ge" sourceLinked="1"/>
        <c:majorTickMark val="none"/>
        <c:minorTickMark val="none"/>
        <c:tickLblPos val="none"/>
        <c:crossAx val="357948864"/>
        <c:crosses val="autoZero"/>
        <c:auto val="1"/>
        <c:lblOffset val="100"/>
        <c:baseTimeUnit val="years"/>
      </c:dateAx>
      <c:valAx>
        <c:axId val="3579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8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9"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香川県　観音寺市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61570</v>
      </c>
      <c r="AM8" s="67"/>
      <c r="AN8" s="67"/>
      <c r="AO8" s="67"/>
      <c r="AP8" s="67"/>
      <c r="AQ8" s="67"/>
      <c r="AR8" s="67"/>
      <c r="AS8" s="67"/>
      <c r="AT8" s="66">
        <f>データ!T6</f>
        <v>117.84</v>
      </c>
      <c r="AU8" s="66"/>
      <c r="AV8" s="66"/>
      <c r="AW8" s="66"/>
      <c r="AX8" s="66"/>
      <c r="AY8" s="66"/>
      <c r="AZ8" s="66"/>
      <c r="BA8" s="66"/>
      <c r="BB8" s="66">
        <f>データ!U6</f>
        <v>522.49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1.1200000000000001</v>
      </c>
      <c r="Q10" s="66"/>
      <c r="R10" s="66"/>
      <c r="S10" s="66"/>
      <c r="T10" s="66"/>
      <c r="U10" s="66"/>
      <c r="V10" s="66"/>
      <c r="W10" s="66">
        <f>データ!Q6</f>
        <v>100</v>
      </c>
      <c r="X10" s="66"/>
      <c r="Y10" s="66"/>
      <c r="Z10" s="66"/>
      <c r="AA10" s="66"/>
      <c r="AB10" s="66"/>
      <c r="AC10" s="66"/>
      <c r="AD10" s="67">
        <f>データ!R6</f>
        <v>3080</v>
      </c>
      <c r="AE10" s="67"/>
      <c r="AF10" s="67"/>
      <c r="AG10" s="67"/>
      <c r="AH10" s="67"/>
      <c r="AI10" s="67"/>
      <c r="AJ10" s="67"/>
      <c r="AK10" s="2"/>
      <c r="AL10" s="67">
        <f>データ!V6</f>
        <v>691</v>
      </c>
      <c r="AM10" s="67"/>
      <c r="AN10" s="67"/>
      <c r="AO10" s="67"/>
      <c r="AP10" s="67"/>
      <c r="AQ10" s="67"/>
      <c r="AR10" s="67"/>
      <c r="AS10" s="67"/>
      <c r="AT10" s="66">
        <f>データ!W6</f>
        <v>0.28000000000000003</v>
      </c>
      <c r="AU10" s="66"/>
      <c r="AV10" s="66"/>
      <c r="AW10" s="66"/>
      <c r="AX10" s="66"/>
      <c r="AY10" s="66"/>
      <c r="AZ10" s="66"/>
      <c r="BA10" s="66"/>
      <c r="BB10" s="66">
        <f>データ!X6</f>
        <v>2467.86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372056</v>
      </c>
      <c r="D6" s="33">
        <f t="shared" si="3"/>
        <v>47</v>
      </c>
      <c r="E6" s="33">
        <f t="shared" si="3"/>
        <v>17</v>
      </c>
      <c r="F6" s="33">
        <f t="shared" si="3"/>
        <v>5</v>
      </c>
      <c r="G6" s="33">
        <f t="shared" si="3"/>
        <v>0</v>
      </c>
      <c r="H6" s="33" t="str">
        <f t="shared" si="3"/>
        <v>香川県　観音寺市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1.1200000000000001</v>
      </c>
      <c r="Q6" s="34">
        <f t="shared" si="3"/>
        <v>100</v>
      </c>
      <c r="R6" s="34">
        <f t="shared" si="3"/>
        <v>3080</v>
      </c>
      <c r="S6" s="34">
        <f t="shared" si="3"/>
        <v>61570</v>
      </c>
      <c r="T6" s="34">
        <f t="shared" si="3"/>
        <v>117.84</v>
      </c>
      <c r="U6" s="34">
        <f t="shared" si="3"/>
        <v>522.49</v>
      </c>
      <c r="V6" s="34">
        <f t="shared" si="3"/>
        <v>691</v>
      </c>
      <c r="W6" s="34">
        <f t="shared" si="3"/>
        <v>0.28000000000000003</v>
      </c>
      <c r="X6" s="34">
        <f t="shared" si="3"/>
        <v>2467.86</v>
      </c>
      <c r="Y6" s="35">
        <f>IF(Y7="",NA(),Y7)</f>
        <v>86.45</v>
      </c>
      <c r="Z6" s="35">
        <f t="shared" ref="Z6:AH6" si="4">IF(Z7="",NA(),Z7)</f>
        <v>83.43</v>
      </c>
      <c r="AA6" s="35">
        <f t="shared" si="4"/>
        <v>72.900000000000006</v>
      </c>
      <c r="AB6" s="35">
        <f t="shared" si="4"/>
        <v>70.25</v>
      </c>
      <c r="AC6" s="35">
        <f t="shared" si="4"/>
        <v>60.28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4178.3100000000004</v>
      </c>
      <c r="BG6" s="35">
        <f t="shared" ref="BG6:BO6" si="7">IF(BG7="",NA(),BG7)</f>
        <v>3955.97</v>
      </c>
      <c r="BH6" s="35">
        <f t="shared" si="7"/>
        <v>3392.66</v>
      </c>
      <c r="BI6" s="35">
        <f t="shared" si="7"/>
        <v>3307.08</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53.86</v>
      </c>
      <c r="BR6" s="35">
        <f t="shared" ref="BR6:BZ6" si="8">IF(BR7="",NA(),BR7)</f>
        <v>52.87</v>
      </c>
      <c r="BS6" s="35">
        <f t="shared" si="8"/>
        <v>40.159999999999997</v>
      </c>
      <c r="BT6" s="35">
        <f t="shared" si="8"/>
        <v>36.299999999999997</v>
      </c>
      <c r="BU6" s="35">
        <f t="shared" si="8"/>
        <v>26.62</v>
      </c>
      <c r="BV6" s="35">
        <f t="shared" si="8"/>
        <v>51.03</v>
      </c>
      <c r="BW6" s="35">
        <f t="shared" si="8"/>
        <v>50.9</v>
      </c>
      <c r="BX6" s="35">
        <f t="shared" si="8"/>
        <v>50.82</v>
      </c>
      <c r="BY6" s="35">
        <f t="shared" si="8"/>
        <v>52.19</v>
      </c>
      <c r="BZ6" s="35">
        <f t="shared" si="8"/>
        <v>55.32</v>
      </c>
      <c r="CA6" s="34" t="str">
        <f>IF(CA7="","",IF(CA7="-","【-】","【"&amp;SUBSTITUTE(TEXT(CA7,"#,##0.00"),"-","△")&amp;"】"))</f>
        <v>【55.73】</v>
      </c>
      <c r="CB6" s="35">
        <f>IF(CB7="",NA(),CB7)</f>
        <v>227.02</v>
      </c>
      <c r="CC6" s="35">
        <f t="shared" ref="CC6:CK6" si="9">IF(CC7="",NA(),CC7)</f>
        <v>227.01</v>
      </c>
      <c r="CD6" s="35">
        <f t="shared" si="9"/>
        <v>328.83</v>
      </c>
      <c r="CE6" s="35">
        <f t="shared" si="9"/>
        <v>347.65</v>
      </c>
      <c r="CF6" s="35">
        <f t="shared" si="9"/>
        <v>459.9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52.19</v>
      </c>
      <c r="CN6" s="35">
        <f t="shared" ref="CN6:CV6" si="10">IF(CN7="",NA(),CN7)</f>
        <v>52.59</v>
      </c>
      <c r="CO6" s="35">
        <f t="shared" si="10"/>
        <v>52.59</v>
      </c>
      <c r="CP6" s="35">
        <f t="shared" si="10"/>
        <v>52.59</v>
      </c>
      <c r="CQ6" s="35">
        <f t="shared" si="10"/>
        <v>53.39</v>
      </c>
      <c r="CR6" s="35">
        <f t="shared" si="10"/>
        <v>54.74</v>
      </c>
      <c r="CS6" s="35">
        <f t="shared" si="10"/>
        <v>53.78</v>
      </c>
      <c r="CT6" s="35">
        <f t="shared" si="10"/>
        <v>53.24</v>
      </c>
      <c r="CU6" s="35">
        <f t="shared" si="10"/>
        <v>52.31</v>
      </c>
      <c r="CV6" s="35">
        <f t="shared" si="10"/>
        <v>60.65</v>
      </c>
      <c r="CW6" s="34" t="str">
        <f>IF(CW7="","",IF(CW7="-","【-】","【"&amp;SUBSTITUTE(TEXT(CW7,"#,##0.00"),"-","△")&amp;"】"))</f>
        <v>【59.15】</v>
      </c>
      <c r="CX6" s="35">
        <f>IF(CX7="",NA(),CX7)</f>
        <v>79.33</v>
      </c>
      <c r="CY6" s="35">
        <f t="shared" ref="CY6:DG6" si="11">IF(CY7="",NA(),CY7)</f>
        <v>78.53</v>
      </c>
      <c r="CZ6" s="35">
        <f t="shared" si="11"/>
        <v>81.75</v>
      </c>
      <c r="DA6" s="35">
        <f t="shared" si="11"/>
        <v>78.209999999999994</v>
      </c>
      <c r="DB6" s="35">
        <f t="shared" si="11"/>
        <v>77.709999999999994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372056</v>
      </c>
      <c r="D7" s="37">
        <v>47</v>
      </c>
      <c r="E7" s="37">
        <v>17</v>
      </c>
      <c r="F7" s="37">
        <v>5</v>
      </c>
      <c r="G7" s="37">
        <v>0</v>
      </c>
      <c r="H7" s="37" t="s">
        <v>110</v>
      </c>
      <c r="I7" s="37" t="s">
        <v>111</v>
      </c>
      <c r="J7" s="37" t="s">
        <v>112</v>
      </c>
      <c r="K7" s="37" t="s">
        <v>113</v>
      </c>
      <c r="L7" s="37" t="s">
        <v>114</v>
      </c>
      <c r="M7" s="37"/>
      <c r="N7" s="38" t="s">
        <v>115</v>
      </c>
      <c r="O7" s="38" t="s">
        <v>116</v>
      </c>
      <c r="P7" s="38">
        <v>1.1200000000000001</v>
      </c>
      <c r="Q7" s="38">
        <v>100</v>
      </c>
      <c r="R7" s="38">
        <v>3080</v>
      </c>
      <c r="S7" s="38">
        <v>61570</v>
      </c>
      <c r="T7" s="38">
        <v>117.84</v>
      </c>
      <c r="U7" s="38">
        <v>522.49</v>
      </c>
      <c r="V7" s="38">
        <v>691</v>
      </c>
      <c r="W7" s="38">
        <v>0.28000000000000003</v>
      </c>
      <c r="X7" s="38">
        <v>2467.86</v>
      </c>
      <c r="Y7" s="38">
        <v>86.45</v>
      </c>
      <c r="Z7" s="38">
        <v>83.43</v>
      </c>
      <c r="AA7" s="38">
        <v>72.900000000000006</v>
      </c>
      <c r="AB7" s="38">
        <v>70.25</v>
      </c>
      <c r="AC7" s="38">
        <v>60.28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4178.3100000000004</v>
      </c>
      <c r="BG7" s="38">
        <v>3955.97</v>
      </c>
      <c r="BH7" s="38">
        <v>3392.66</v>
      </c>
      <c r="BI7" s="38">
        <v>3307.08</v>
      </c>
      <c r="BJ7" s="38">
        <v>0</v>
      </c>
      <c r="BK7" s="38">
        <v>1197.82</v>
      </c>
      <c r="BL7" s="38">
        <v>1126.77</v>
      </c>
      <c r="BM7" s="38">
        <v>1044.8</v>
      </c>
      <c r="BN7" s="38">
        <v>1081.8</v>
      </c>
      <c r="BO7" s="38">
        <v>974.93</v>
      </c>
      <c r="BP7" s="38">
        <v>914.53</v>
      </c>
      <c r="BQ7" s="38">
        <v>53.86</v>
      </c>
      <c r="BR7" s="38">
        <v>52.87</v>
      </c>
      <c r="BS7" s="38">
        <v>40.159999999999997</v>
      </c>
      <c r="BT7" s="38">
        <v>36.299999999999997</v>
      </c>
      <c r="BU7" s="38">
        <v>26.62</v>
      </c>
      <c r="BV7" s="38">
        <v>51.03</v>
      </c>
      <c r="BW7" s="38">
        <v>50.9</v>
      </c>
      <c r="BX7" s="38">
        <v>50.82</v>
      </c>
      <c r="BY7" s="38">
        <v>52.19</v>
      </c>
      <c r="BZ7" s="38">
        <v>55.32</v>
      </c>
      <c r="CA7" s="38">
        <v>55.73</v>
      </c>
      <c r="CB7" s="38">
        <v>227.02</v>
      </c>
      <c r="CC7" s="38">
        <v>227.01</v>
      </c>
      <c r="CD7" s="38">
        <v>328.83</v>
      </c>
      <c r="CE7" s="38">
        <v>347.65</v>
      </c>
      <c r="CF7" s="38">
        <v>459.9</v>
      </c>
      <c r="CG7" s="38">
        <v>289.60000000000002</v>
      </c>
      <c r="CH7" s="38">
        <v>293.27</v>
      </c>
      <c r="CI7" s="38">
        <v>300.52</v>
      </c>
      <c r="CJ7" s="38">
        <v>296.14</v>
      </c>
      <c r="CK7" s="38">
        <v>283.17</v>
      </c>
      <c r="CL7" s="38">
        <v>276.77999999999997</v>
      </c>
      <c r="CM7" s="38">
        <v>52.19</v>
      </c>
      <c r="CN7" s="38">
        <v>52.59</v>
      </c>
      <c r="CO7" s="38">
        <v>52.59</v>
      </c>
      <c r="CP7" s="38">
        <v>52.59</v>
      </c>
      <c r="CQ7" s="38">
        <v>53.39</v>
      </c>
      <c r="CR7" s="38">
        <v>54.74</v>
      </c>
      <c r="CS7" s="38">
        <v>53.78</v>
      </c>
      <c r="CT7" s="38">
        <v>53.24</v>
      </c>
      <c r="CU7" s="38">
        <v>52.31</v>
      </c>
      <c r="CV7" s="38">
        <v>60.65</v>
      </c>
      <c r="CW7" s="38">
        <v>59.15</v>
      </c>
      <c r="CX7" s="38">
        <v>79.33</v>
      </c>
      <c r="CY7" s="38">
        <v>78.53</v>
      </c>
      <c r="CZ7" s="38">
        <v>81.75</v>
      </c>
      <c r="DA7" s="38">
        <v>78.209999999999994</v>
      </c>
      <c r="DB7" s="38">
        <v>77.709999999999994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