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財政2\公営企業\H30\310301【公表依頼】平成29年度決算に係る経営比較分析表について\"/>
    </mc:Choice>
  </mc:AlternateContent>
  <workbookProtection workbookAlgorithmName="SHA-512" workbookHashValue="QKZqr669tuCyv41wr9UVg4ZZ021mzMC19rR0QPKvn2MA6CT5/bqhGulNXOlbhK4cVs5mqd3SNRZtt8A8YG6xiA==" workbookSaltValue="wjjvwitCTS3tr/vwmCAfsg==" workbookSpinCount="100000" lockStructure="1"/>
  <bookViews>
    <workbookView xWindow="0" yWindow="0" windowWidth="20490" windowHeight="72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<sst xmlns="http://schemas.openxmlformats.org/spreadsheetml/2006/main" count="240" uniqueCount="127">
  <si>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</si>
  <si>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</si>
  <si>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</si>
  <si>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</si>
  <si>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</si>
  <si>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</si>
  <si>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</si>
  <si>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</si>
  <si>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</si>
  <si>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</si>
  <si>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</si>
  <si>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</si>
  <si>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</si>
  <si>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</si>
  <si>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</si>
  <si>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</si>
  <si>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</si>
  <si>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</si>
  <si>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</si>
  <si>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</si>
  <si>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</si>
  <si>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</si>
  <si>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</si>
  <si>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</si>
  <si>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</si>
  <si>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</si>
  <si>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</si>
  <si>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</si>
  <si>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</si>
  <si>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</si>
  <si>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</si>
  <si>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</si>
  <si>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</si>
  <si>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</si>
  <si>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</si>
  <si>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</si>
  <si>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</si>
  <si>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</si>
  <si>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</si>
  <si>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</si>
  <si>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</si>
  <si>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</si>
  <si>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</si>
  <si>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</si>
  <si>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</si>
  <si>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</si>
  <si>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</si>
  <si>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</si>
  <si>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</si>
  <si>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</si>
  <si>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</si>
  <si>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</si>
  <si>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</si>
  <si>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</si>
  <si>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</si>
  <si>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</si>
  <si>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</si>
  <si>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</si>
  <si>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</si>
  <si>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</si>
  <si>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</si>
  <si>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</si>
  <si>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</si>
  <si>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</si>
  <si>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</si>
  <si>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</si>
  <si>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</si>
  <si>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</si>
  <si>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</si>
  <si>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</si>
  <si>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</si>
  <si>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</si>
  <si>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</si>
  <si>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</si>
  <si>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</si>
  <si>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</si>
  <si>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</si>
  <si>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</si>
  <si>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</si>
  <si>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</si>
  <si>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</si>
  <si>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</si>
  <si>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</si>
  <si>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</si>
  <si>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</si>
  <si>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</si>
  <si>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</si>
  <si>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</si>
  <si>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</si>
  <si>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</si>
  <si>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</si>
  <si>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</si>
  <si>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</si>
  <si>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</si>
  <si>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</si>
  <si>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</si>
  <si>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</si>
  <si>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</si>
  <si>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</si>
  <si>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</si>
  <si>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</si>
  <si>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</si>
  <si>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</si>
  <si>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</si>
  <si>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</si>
  <si>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</si>
  <si>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</si>
  <si>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</si>
  <si>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</si>
  <si>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</si>
  <si>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</si>
  <si>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</si>
  <si>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</si>
  <si>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</si>
  <si>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</si>
  <si>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</si>
  <si>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</si>
  <si>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</si>
  <si>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</si>
  <si>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</si>
  <si>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</si>
  <si>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</si>
  <si>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</si>
  <si>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</si>
  <si>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は、非常に厳しい状況である。供用を開始してから15年から25年が経過しているため老朽化が進んできており修繕の必要な個所が増加してきている。加入率の向上と計画的な更新を行い、持続可能な経営を目指していくことが重要であると考えている。
　経営戦略については、平成29年3月に策定した経営戦略に基づいた取り組みの協議を進めている。また、地方公営企業法の一部を適用し公営企業会計へ移行中であり、移行後、再度内容を見直す予定にしている。</t>
    <rPh sb="1" eb="3">
      <t>ケイエイ</t>
    </rPh>
    <rPh sb="4" eb="7">
      <t>ケンゼンセイ</t>
    </rPh>
    <rPh sb="8" eb="11">
      <t>コウリツセイ</t>
    </rPh>
    <rPh sb="13" eb="15">
      <t>ヒジョウ</t>
    </rPh>
    <rPh sb="16" eb="17">
      <t>キビ</t>
    </rPh>
    <rPh sb="19" eb="21">
      <t>ジョウキョウ</t>
    </rPh>
    <rPh sb="25" eb="27">
      <t>キョウヨウ</t>
    </rPh>
    <rPh sb="28" eb="30">
      <t>カイシ</t>
    </rPh>
    <rPh sb="36" eb="37">
      <t>ネン</t>
    </rPh>
    <rPh sb="41" eb="42">
      <t>ネン</t>
    </rPh>
    <rPh sb="43" eb="45">
      <t>ケイカ</t>
    </rPh>
    <rPh sb="51" eb="54">
      <t>ロウキュウカ</t>
    </rPh>
    <rPh sb="55" eb="56">
      <t>スス</t>
    </rPh>
    <rPh sb="62" eb="64">
      <t>シュウゼン</t>
    </rPh>
    <rPh sb="65" eb="67">
      <t>ヒツヨウ</t>
    </rPh>
    <rPh sb="68" eb="70">
      <t>カショ</t>
    </rPh>
    <rPh sb="71" eb="73">
      <t>ゾウカ</t>
    </rPh>
    <rPh sb="80" eb="82">
      <t>カニュウ</t>
    </rPh>
    <rPh sb="82" eb="83">
      <t>リツ</t>
    </rPh>
    <rPh sb="84" eb="86">
      <t>コウジョウ</t>
    </rPh>
    <rPh sb="87" eb="90">
      <t>ケイカクテキ</t>
    </rPh>
    <rPh sb="91" eb="93">
      <t>コウシン</t>
    </rPh>
    <rPh sb="94" eb="95">
      <t>オコナ</t>
    </rPh>
    <rPh sb="97" eb="99">
      <t>ジゾク</t>
    </rPh>
    <rPh sb="99" eb="101">
      <t>カノウ</t>
    </rPh>
    <rPh sb="102" eb="104">
      <t>ケイエイ</t>
    </rPh>
    <rPh sb="105" eb="107">
      <t>メザ</t>
    </rPh>
    <rPh sb="114" eb="116">
      <t>ジュウヨウ</t>
    </rPh>
    <rPh sb="120" eb="121">
      <t>カンガ</t>
    </rPh>
    <rPh sb="150" eb="152">
      <t>ケイエイ</t>
    </rPh>
    <rPh sb="152" eb="154">
      <t>センリャク</t>
    </rPh>
    <rPh sb="155" eb="156">
      <t>モト</t>
    </rPh>
    <rPh sb="164" eb="166">
      <t>キョウギ</t>
    </rPh>
    <rPh sb="167" eb="168">
      <t>スス</t>
    </rPh>
    <rPh sb="176" eb="178">
      <t>チホウ</t>
    </rPh>
    <rPh sb="178" eb="180">
      <t>コウエイ</t>
    </rPh>
    <rPh sb="180" eb="182">
      <t>キギョウ</t>
    </rPh>
    <rPh sb="182" eb="183">
      <t>ホウ</t>
    </rPh>
    <rPh sb="184" eb="186">
      <t>イチブ</t>
    </rPh>
    <rPh sb="187" eb="189">
      <t>テキヨウ</t>
    </rPh>
    <rPh sb="190" eb="192">
      <t>コウエイ</t>
    </rPh>
    <rPh sb="192" eb="194">
      <t>キギョウ</t>
    </rPh>
    <rPh sb="194" eb="196">
      <t>カイケイ</t>
    </rPh>
    <rPh sb="197" eb="199">
      <t>イコウ</t>
    </rPh>
    <rPh sb="199" eb="200">
      <t>チュウ</t>
    </rPh>
    <rPh sb="204" eb="206">
      <t>イコウ</t>
    </rPh>
    <rPh sb="206" eb="207">
      <t>ゴ</t>
    </rPh>
    <rPh sb="208" eb="210">
      <t>サイド</t>
    </rPh>
    <rPh sb="210" eb="212">
      <t>ナイヨウ</t>
    </rPh>
    <phoneticPr fontId="15"/>
  </si>
  <si>
    <r>
      <t>　農業集落排水の</t>
    </r>
    <r>
      <rPr>
        <sz val="11"/>
        <color rgb="FFFF0000"/>
        <rFont val="ＭＳ ゴシック"/>
        <family val="3"/>
        <charset val="128"/>
      </rPr>
      <t>施設数</t>
    </r>
    <r>
      <rPr>
        <sz val="11"/>
        <color theme="1"/>
        <rFont val="ＭＳ ゴシック"/>
        <family val="3"/>
        <charset val="128"/>
      </rPr>
      <t>は市内に３か所あり、一番古い農業集落排水施設で平成5年に供用を開始し、残りの2か所は平成12年と平成16年に供用開始している。そのため、管渠改善率は0である。今後は、終末処理場の更新費用の平準化を図るため、</t>
    </r>
    <r>
      <rPr>
        <sz val="11"/>
        <color rgb="FFFF0000"/>
        <rFont val="ＭＳ ゴシック"/>
        <family val="3"/>
        <charset val="128"/>
      </rPr>
      <t>最適整備構想に基づいて、計画的修繕や改修を実施する。</t>
    </r>
    <r>
      <rPr>
        <sz val="11"/>
        <color theme="1"/>
        <rFont val="ＭＳ ゴシック"/>
        <family val="3"/>
        <charset val="128"/>
      </rPr>
      <t xml:space="preserve">
</t>
    </r>
    <rPh sb="1" eb="3">
      <t>ノウギョウ</t>
    </rPh>
    <rPh sb="3" eb="5">
      <t>シュウラク</t>
    </rPh>
    <rPh sb="5" eb="7">
      <t>ハイスイ</t>
    </rPh>
    <rPh sb="8" eb="11">
      <t>シセツスウ</t>
    </rPh>
    <rPh sb="12" eb="14">
      <t>シナイ</t>
    </rPh>
    <rPh sb="17" eb="18">
      <t>ショ</t>
    </rPh>
    <rPh sb="21" eb="23">
      <t>イチバン</t>
    </rPh>
    <rPh sb="23" eb="24">
      <t>フル</t>
    </rPh>
    <rPh sb="31" eb="33">
      <t>シセツ</t>
    </rPh>
    <rPh sb="34" eb="36">
      <t>ヘイセイ</t>
    </rPh>
    <rPh sb="37" eb="38">
      <t>ネン</t>
    </rPh>
    <rPh sb="39" eb="41">
      <t>キョウヨウ</t>
    </rPh>
    <rPh sb="42" eb="44">
      <t>カイシ</t>
    </rPh>
    <rPh sb="46" eb="47">
      <t>ノコ</t>
    </rPh>
    <rPh sb="51" eb="52">
      <t>ショ</t>
    </rPh>
    <rPh sb="53" eb="55">
      <t>ヘイセイ</t>
    </rPh>
    <rPh sb="57" eb="58">
      <t>ネン</t>
    </rPh>
    <rPh sb="59" eb="61">
      <t>ヘイセイ</t>
    </rPh>
    <rPh sb="63" eb="64">
      <t>ネン</t>
    </rPh>
    <rPh sb="65" eb="67">
      <t>キョウヨウ</t>
    </rPh>
    <rPh sb="67" eb="69">
      <t>カイシ</t>
    </rPh>
    <rPh sb="79" eb="81">
      <t>カンキョ</t>
    </rPh>
    <rPh sb="81" eb="83">
      <t>カイゼン</t>
    </rPh>
    <rPh sb="83" eb="84">
      <t>リツ</t>
    </rPh>
    <rPh sb="90" eb="92">
      <t>コンゴ</t>
    </rPh>
    <rPh sb="94" eb="96">
      <t>シュウマツ</t>
    </rPh>
    <rPh sb="96" eb="99">
      <t>ショリジョウ</t>
    </rPh>
    <rPh sb="100" eb="102">
      <t>コウシン</t>
    </rPh>
    <rPh sb="102" eb="104">
      <t>ヒヨウ</t>
    </rPh>
    <rPh sb="105" eb="108">
      <t>ヘイジュンカ</t>
    </rPh>
    <rPh sb="109" eb="110">
      <t>ハカ</t>
    </rPh>
    <rPh sb="114" eb="116">
      <t>サイテキ</t>
    </rPh>
    <rPh sb="116" eb="118">
      <t>セイビ</t>
    </rPh>
    <rPh sb="118" eb="120">
      <t>コウソウ</t>
    </rPh>
    <rPh sb="121" eb="122">
      <t>モト</t>
    </rPh>
    <rPh sb="126" eb="128">
      <t>ケイカク</t>
    </rPh>
    <rPh sb="128" eb="129">
      <t>テキ</t>
    </rPh>
    <rPh sb="129" eb="131">
      <t>シュウゼン</t>
    </rPh>
    <rPh sb="132" eb="134">
      <t>カイシュウ</t>
    </rPh>
    <rPh sb="135" eb="137">
      <t>ジッシ</t>
    </rPh>
    <phoneticPr fontId="15"/>
  </si>
  <si>
    <r>
      <t>　収益的収支比率は、平成26年度から地方公営企業法を適用するための委託料が増加しているため比率が減少している。また、経費回収率や汚水処理減価についても同様の理由による。なお、収益的収支比率の改善は修繕費が、平成28年度と比較し減少したことによる。
　企業債残高対事業規模比率については、平成28年度から一般会計で負担することにより、</t>
    </r>
    <r>
      <rPr>
        <sz val="11"/>
        <color rgb="FFFF0000"/>
        <rFont val="ＭＳ ゴシック"/>
        <family val="3"/>
        <charset val="128"/>
      </rPr>
      <t>平成29年度は377.92となっている。</t>
    </r>
    <r>
      <rPr>
        <sz val="11"/>
        <color theme="1"/>
        <rFont val="ＭＳ ゴシック"/>
        <family val="3"/>
        <charset val="128"/>
      </rPr>
      <t xml:space="preserve">
　施設利用率については、徐々に増加しているが、50％台で推移し、類似団体平均値を下回っている状況にある。
　水洗化率については、伸び悩んでおり、今後、加入の推進を図っていく必要がある。</t>
    </r>
    <rPh sb="1" eb="4">
      <t>シュウエキテキ</t>
    </rPh>
    <rPh sb="4" eb="6">
      <t>シュウシ</t>
    </rPh>
    <rPh sb="6" eb="8">
      <t>ヒリツ</t>
    </rPh>
    <rPh sb="10" eb="12">
      <t>ヘイセイ</t>
    </rPh>
    <rPh sb="14" eb="15">
      <t>ネン</t>
    </rPh>
    <rPh sb="15" eb="16">
      <t>ド</t>
    </rPh>
    <rPh sb="18" eb="20">
      <t>チホウ</t>
    </rPh>
    <rPh sb="45" eb="47">
      <t>ヒリツ</t>
    </rPh>
    <rPh sb="48" eb="50">
      <t>ゲンショウ</t>
    </rPh>
    <rPh sb="58" eb="60">
      <t>ケイヒ</t>
    </rPh>
    <rPh sb="60" eb="62">
      <t>カイシュウ</t>
    </rPh>
    <rPh sb="62" eb="63">
      <t>リツ</t>
    </rPh>
    <rPh sb="64" eb="66">
      <t>オスイ</t>
    </rPh>
    <rPh sb="66" eb="68">
      <t>ショリ</t>
    </rPh>
    <rPh sb="68" eb="70">
      <t>ゲンカ</t>
    </rPh>
    <rPh sb="75" eb="77">
      <t>ドウヨウ</t>
    </rPh>
    <rPh sb="78" eb="80">
      <t>リユウ</t>
    </rPh>
    <rPh sb="87" eb="90">
      <t>シュウエキテキ</t>
    </rPh>
    <rPh sb="90" eb="92">
      <t>シュウシ</t>
    </rPh>
    <rPh sb="92" eb="94">
      <t>ヒリツ</t>
    </rPh>
    <rPh sb="95" eb="97">
      <t>カイゼン</t>
    </rPh>
    <rPh sb="98" eb="101">
      <t>シュウゼンヒ</t>
    </rPh>
    <rPh sb="103" eb="105">
      <t>ヘイセイ</t>
    </rPh>
    <rPh sb="107" eb="109">
      <t>ネンド</t>
    </rPh>
    <rPh sb="110" eb="112">
      <t>ヒカク</t>
    </rPh>
    <rPh sb="113" eb="115">
      <t>ゲンショウ</t>
    </rPh>
    <rPh sb="125" eb="127">
      <t>キギョウ</t>
    </rPh>
    <rPh sb="127" eb="128">
      <t>サイ</t>
    </rPh>
    <rPh sb="128" eb="130">
      <t>ザンダカ</t>
    </rPh>
    <rPh sb="130" eb="131">
      <t>タイ</t>
    </rPh>
    <rPh sb="131" eb="133">
      <t>ジギョウ</t>
    </rPh>
    <rPh sb="133" eb="135">
      <t>キボ</t>
    </rPh>
    <rPh sb="135" eb="137">
      <t>ヒリツ</t>
    </rPh>
    <rPh sb="143" eb="145">
      <t>ヘイセイ</t>
    </rPh>
    <rPh sb="147" eb="149">
      <t>ネンド</t>
    </rPh>
    <rPh sb="151" eb="153">
      <t>イッパン</t>
    </rPh>
    <rPh sb="153" eb="155">
      <t>カイケイ</t>
    </rPh>
    <rPh sb="156" eb="158">
      <t>フタン</t>
    </rPh>
    <rPh sb="166" eb="168">
      <t>ヘイセイ</t>
    </rPh>
    <rPh sb="170" eb="172">
      <t>ネンド</t>
    </rPh>
    <rPh sb="188" eb="190">
      <t>シセツ</t>
    </rPh>
    <rPh sb="190" eb="193">
      <t>リヨウリツ</t>
    </rPh>
    <rPh sb="199" eb="201">
      <t>ジョジョ</t>
    </rPh>
    <rPh sb="202" eb="204">
      <t>ゾウカ</t>
    </rPh>
    <rPh sb="213" eb="214">
      <t>ダイ</t>
    </rPh>
    <rPh sb="215" eb="217">
      <t>スイイ</t>
    </rPh>
    <rPh sb="219" eb="221">
      <t>ルイジ</t>
    </rPh>
    <rPh sb="221" eb="223">
      <t>ダンタイ</t>
    </rPh>
    <rPh sb="223" eb="226">
      <t>ヘイキンチ</t>
    </rPh>
    <rPh sb="227" eb="229">
      <t>シタマワ</t>
    </rPh>
    <rPh sb="233" eb="235">
      <t>ジョウキョウ</t>
    </rPh>
    <rPh sb="241" eb="244">
      <t>スイセンカ</t>
    </rPh>
    <rPh sb="244" eb="245">
      <t>リツ</t>
    </rPh>
    <rPh sb="251" eb="252">
      <t>ノ</t>
    </rPh>
    <rPh sb="253" eb="254">
      <t>ナヤ</t>
    </rPh>
    <rPh sb="259" eb="261">
      <t>コンゴ</t>
    </rPh>
    <rPh sb="262" eb="264">
      <t>カニュウ</t>
    </rPh>
    <rPh sb="265" eb="267">
      <t>スイシン</t>
    </rPh>
    <rPh sb="268" eb="269">
      <t>ハカ</t>
    </rPh>
    <rPh sb="273" eb="27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</si>
</sst>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9C-48F4-858C-D91C5BA0A0A1}"/>
            </c:ext>
          </c:extLst>
        </c:ser>
        <c:dLbls>
          <c:showLegendKey val="0"/>
          <c:showVal val="0"/>
          <c:showCatName val="0"/>
          <c:showSerName val="0"/>
          <c:showPercent val="0"/>
          <c:showBubbleSize val="0"/>
        </c:dLbls>
        <c:gapWidth val="150"/>
        <c:axId val="365445144"/>
        <c:axId val="365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69C-48F4-858C-D91C5BA0A0A1}"/>
            </c:ext>
          </c:extLst>
        </c:ser>
        <c:dLbls>
          <c:showLegendKey val="0"/>
          <c:showVal val="0"/>
          <c:showCatName val="0"/>
          <c:showSerName val="0"/>
          <c:showPercent val="0"/>
          <c:showBubbleSize val="0"/>
        </c:dLbls>
        <c:marker val="1"/>
        <c:smooth val="0"/>
        <c:axId val="365445144"/>
        <c:axId val="365447104"/>
      </c:lineChart>
      <c:dateAx>
        <c:axId val="365445144"/>
        <c:scaling>
          <c:orientation val="minMax"/>
        </c:scaling>
        <c:delete val="1"/>
        <c:axPos val="b"/>
        <c:numFmt formatCode="ge" sourceLinked="1"/>
        <c:majorTickMark val="none"/>
        <c:minorTickMark val="none"/>
        <c:tickLblPos val="none"/>
        <c:crossAx val="365447104"/>
        <c:crosses val="autoZero"/>
        <c:auto val="1"/>
        <c:lblOffset val="100"/>
        <c:baseTimeUnit val="years"/>
      </c:dateAx>
      <c:valAx>
        <c:axId val="365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52.59</c:v>
                </c:pt>
                <c:pt idx="1">
                  <c:v>52.59</c:v>
                </c:pt>
                <c:pt idx="2">
                  <c:v>52.59</c:v>
                </c:pt>
                <c:pt idx="3">
                  <c:v>53.39</c:v>
                </c:pt>
                <c:pt idx="4">
                  <c:v>51.79</c:v>
                </c:pt>
              </c:numCache>
            </c:numRef>
          </c:val>
          <c:extLst xmlns:c16r2="http://schemas.microsoft.com/office/drawing/2015/06/chart">
            <c:ext xmlns:c16="http://schemas.microsoft.com/office/drawing/2014/chart" uri="{C3380CC4-5D6E-409C-BE32-E72D297353CC}">
              <c16:uniqueId val="{00000000-6F33-4675-9188-894481439711}"/>
            </c:ext>
          </c:extLst>
        </c:ser>
        <c:dLbls>
          <c:showLegendKey val="0"/>
          <c:showVal val="0"/>
          <c:showCatName val="0"/>
          <c:showSerName val="0"/>
          <c:showPercent val="0"/>
          <c:showBubbleSize val="0"/>
        </c:dLbls>
        <c:gapWidth val="150"/>
        <c:axId val="505847096"/>
        <c:axId val="5058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F33-4675-9188-894481439711}"/>
            </c:ext>
          </c:extLst>
        </c:ser>
        <c:dLbls>
          <c:showLegendKey val="0"/>
          <c:showVal val="0"/>
          <c:showCatName val="0"/>
          <c:showSerName val="0"/>
          <c:showPercent val="0"/>
          <c:showBubbleSize val="0"/>
        </c:dLbls>
        <c:marker val="1"/>
        <c:smooth val="0"/>
        <c:axId val="505847096"/>
        <c:axId val="505849056"/>
      </c:lineChart>
      <c:dateAx>
        <c:axId val="505847096"/>
        <c:scaling>
          <c:orientation val="minMax"/>
        </c:scaling>
        <c:delete val="1"/>
        <c:axPos val="b"/>
        <c:numFmt formatCode="ge" sourceLinked="1"/>
        <c:majorTickMark val="none"/>
        <c:minorTickMark val="none"/>
        <c:tickLblPos val="none"/>
        <c:crossAx val="505849056"/>
        <c:crosses val="autoZero"/>
        <c:auto val="1"/>
        <c:lblOffset val="100"/>
        <c:baseTimeUnit val="years"/>
      </c:dateAx>
      <c:valAx>
        <c:axId val="5058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78.53</c:v>
                </c:pt>
                <c:pt idx="1">
                  <c:v>81.75</c:v>
                </c:pt>
                <c:pt idx="2">
                  <c:v>78.209999999999994</c:v>
                </c:pt>
                <c:pt idx="3">
                  <c:v>77.709999999999994</c:v>
                </c:pt>
                <c:pt idx="4">
                  <c:v>78.06</c:v>
                </c:pt>
              </c:numCache>
            </c:numRef>
          </c:val>
          <c:extLst xmlns:c16r2="http://schemas.microsoft.com/office/drawing/2015/06/chart">
            <c:ext xmlns:c16="http://schemas.microsoft.com/office/drawing/2014/chart" uri="{C3380CC4-5D6E-409C-BE32-E72D297353CC}">
              <c16:uniqueId val="{00000000-6EAC-45E6-A90F-967DDBD5B78C}"/>
            </c:ext>
          </c:extLst>
        </c:ser>
        <c:dLbls>
          <c:showLegendKey val="0"/>
          <c:showVal val="0"/>
          <c:showCatName val="0"/>
          <c:showSerName val="0"/>
          <c:showPercent val="0"/>
          <c:showBubbleSize val="0"/>
        </c:dLbls>
        <c:gapWidth val="150"/>
        <c:axId val="505842000"/>
        <c:axId val="5058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EAC-45E6-A90F-967DDBD5B78C}"/>
            </c:ext>
          </c:extLst>
        </c:ser>
        <c:dLbls>
          <c:showLegendKey val="0"/>
          <c:showVal val="0"/>
          <c:showCatName val="0"/>
          <c:showSerName val="0"/>
          <c:showPercent val="0"/>
          <c:showBubbleSize val="0"/>
        </c:dLbls>
        <c:marker val="1"/>
        <c:smooth val="0"/>
        <c:axId val="505842000"/>
        <c:axId val="505847488"/>
      </c:lineChart>
      <c:dateAx>
        <c:axId val="505842000"/>
        <c:scaling>
          <c:orientation val="minMax"/>
        </c:scaling>
        <c:delete val="1"/>
        <c:axPos val="b"/>
        <c:numFmt formatCode="ge" sourceLinked="1"/>
        <c:majorTickMark val="none"/>
        <c:minorTickMark val="none"/>
        <c:tickLblPos val="none"/>
        <c:crossAx val="505847488"/>
        <c:crosses val="autoZero"/>
        <c:auto val="1"/>
        <c:lblOffset val="100"/>
        <c:baseTimeUnit val="years"/>
      </c:dateAx>
      <c:valAx>
        <c:axId val="505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83.43</c:v>
                </c:pt>
                <c:pt idx="1">
                  <c:v>72.900000000000006</c:v>
                </c:pt>
                <c:pt idx="2">
                  <c:v>70.25</c:v>
                </c:pt>
                <c:pt idx="3">
                  <c:v>60.28</c:v>
                </c:pt>
                <c:pt idx="4">
                  <c:v>64.97</c:v>
                </c:pt>
              </c:numCache>
            </c:numRef>
          </c:val>
          <c:extLst xmlns:c16r2="http://schemas.microsoft.com/office/drawing/2015/06/chart">
            <c:ext xmlns:c16="http://schemas.microsoft.com/office/drawing/2014/chart" uri="{C3380CC4-5D6E-409C-BE32-E72D297353CC}">
              <c16:uniqueId val="{00000000-AC3C-41DE-99BD-3A26B718E08F}"/>
            </c:ext>
          </c:extLst>
        </c:ser>
        <c:dLbls>
          <c:showLegendKey val="0"/>
          <c:showVal val="0"/>
          <c:showCatName val="0"/>
          <c:showSerName val="0"/>
          <c:showPercent val="0"/>
          <c:showBubbleSize val="0"/>
        </c:dLbls>
        <c:gapWidth val="150"/>
        <c:axId val="365445536"/>
        <c:axId val="36544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3C-41DE-99BD-3A26B718E08F}"/>
            </c:ext>
          </c:extLst>
        </c:ser>
        <c:dLbls>
          <c:showLegendKey val="0"/>
          <c:showVal val="0"/>
          <c:showCatName val="0"/>
          <c:showSerName val="0"/>
          <c:showPercent val="0"/>
          <c:showBubbleSize val="0"/>
        </c:dLbls>
        <c:marker val="1"/>
        <c:smooth val="0"/>
        <c:axId val="365445536"/>
        <c:axId val="365445928"/>
      </c:lineChart>
      <c:dateAx>
        <c:axId val="365445536"/>
        <c:scaling>
          <c:orientation val="minMax"/>
        </c:scaling>
        <c:delete val="1"/>
        <c:axPos val="b"/>
        <c:numFmt formatCode="ge" sourceLinked="1"/>
        <c:majorTickMark val="none"/>
        <c:minorTickMark val="none"/>
        <c:tickLblPos val="none"/>
        <c:crossAx val="365445928"/>
        <c:crosses val="autoZero"/>
        <c:auto val="1"/>
        <c:lblOffset val="100"/>
        <c:baseTimeUnit val="years"/>
      </c:dateAx>
      <c:valAx>
        <c:axId val="36544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9D-428C-BE8B-17F70DFAAB42}"/>
            </c:ext>
          </c:extLst>
        </c:ser>
        <c:dLbls>
          <c:showLegendKey val="0"/>
          <c:showVal val="0"/>
          <c:showCatName val="0"/>
          <c:showSerName val="0"/>
          <c:showPercent val="0"/>
          <c:showBubbleSize val="0"/>
        </c:dLbls>
        <c:gapWidth val="150"/>
        <c:axId val="505909264"/>
        <c:axId val="5059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9D-428C-BE8B-17F70DFAAB42}"/>
            </c:ext>
          </c:extLst>
        </c:ser>
        <c:dLbls>
          <c:showLegendKey val="0"/>
          <c:showVal val="0"/>
          <c:showCatName val="0"/>
          <c:showSerName val="0"/>
          <c:showPercent val="0"/>
          <c:showBubbleSize val="0"/>
        </c:dLbls>
        <c:marker val="1"/>
        <c:smooth val="0"/>
        <c:axId val="505909264"/>
        <c:axId val="505906912"/>
      </c:lineChart>
      <c:dateAx>
        <c:axId val="505909264"/>
        <c:scaling>
          <c:orientation val="minMax"/>
        </c:scaling>
        <c:delete val="1"/>
        <c:axPos val="b"/>
        <c:numFmt formatCode="ge" sourceLinked="1"/>
        <c:majorTickMark val="none"/>
        <c:minorTickMark val="none"/>
        <c:tickLblPos val="none"/>
        <c:crossAx val="505906912"/>
        <c:crosses val="autoZero"/>
        <c:auto val="1"/>
        <c:lblOffset val="100"/>
        <c:baseTimeUnit val="years"/>
      </c:dateAx>
      <c:valAx>
        <c:axId val="5059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69-43AD-9629-AD0224591E06}"/>
            </c:ext>
          </c:extLst>
        </c:ser>
        <c:dLbls>
          <c:showLegendKey val="0"/>
          <c:showVal val="0"/>
          <c:showCatName val="0"/>
          <c:showSerName val="0"/>
          <c:showPercent val="0"/>
          <c:showBubbleSize val="0"/>
        </c:dLbls>
        <c:gapWidth val="150"/>
        <c:axId val="505907304"/>
        <c:axId val="50590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69-43AD-9629-AD0224591E06}"/>
            </c:ext>
          </c:extLst>
        </c:ser>
        <c:dLbls>
          <c:showLegendKey val="0"/>
          <c:showVal val="0"/>
          <c:showCatName val="0"/>
          <c:showSerName val="0"/>
          <c:showPercent val="0"/>
          <c:showBubbleSize val="0"/>
        </c:dLbls>
        <c:marker val="1"/>
        <c:smooth val="0"/>
        <c:axId val="505907304"/>
        <c:axId val="505905736"/>
      </c:lineChart>
      <c:dateAx>
        <c:axId val="505907304"/>
        <c:scaling>
          <c:orientation val="minMax"/>
        </c:scaling>
        <c:delete val="1"/>
        <c:axPos val="b"/>
        <c:numFmt formatCode="ge" sourceLinked="1"/>
        <c:majorTickMark val="none"/>
        <c:minorTickMark val="none"/>
        <c:tickLblPos val="none"/>
        <c:crossAx val="505905736"/>
        <c:crosses val="autoZero"/>
        <c:auto val="1"/>
        <c:lblOffset val="100"/>
        <c:baseTimeUnit val="years"/>
      </c:dateAx>
      <c:valAx>
        <c:axId val="50590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B9-4ABA-9F6D-8EAF6C112BD1}"/>
            </c:ext>
          </c:extLst>
        </c:ser>
        <c:dLbls>
          <c:showLegendKey val="0"/>
          <c:showVal val="0"/>
          <c:showCatName val="0"/>
          <c:showSerName val="0"/>
          <c:showPercent val="0"/>
          <c:showBubbleSize val="0"/>
        </c:dLbls>
        <c:gapWidth val="150"/>
        <c:axId val="505906520"/>
        <c:axId val="50590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9-4ABA-9F6D-8EAF6C112BD1}"/>
            </c:ext>
          </c:extLst>
        </c:ser>
        <c:dLbls>
          <c:showLegendKey val="0"/>
          <c:showVal val="0"/>
          <c:showCatName val="0"/>
          <c:showSerName val="0"/>
          <c:showPercent val="0"/>
          <c:showBubbleSize val="0"/>
        </c:dLbls>
        <c:marker val="1"/>
        <c:smooth val="0"/>
        <c:axId val="505906520"/>
        <c:axId val="505907696"/>
      </c:lineChart>
      <c:dateAx>
        <c:axId val="505906520"/>
        <c:scaling>
          <c:orientation val="minMax"/>
        </c:scaling>
        <c:delete val="1"/>
        <c:axPos val="b"/>
        <c:numFmt formatCode="ge" sourceLinked="1"/>
        <c:majorTickMark val="none"/>
        <c:minorTickMark val="none"/>
        <c:tickLblPos val="none"/>
        <c:crossAx val="505907696"/>
        <c:crosses val="autoZero"/>
        <c:auto val="1"/>
        <c:lblOffset val="100"/>
        <c:baseTimeUnit val="years"/>
      </c:dateAx>
      <c:valAx>
        <c:axId val="50590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0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F1-453E-A49D-4184491BCBD0}"/>
            </c:ext>
          </c:extLst>
        </c:ser>
        <c:dLbls>
          <c:showLegendKey val="0"/>
          <c:showVal val="0"/>
          <c:showCatName val="0"/>
          <c:showSerName val="0"/>
          <c:showPercent val="0"/>
          <c:showBubbleSize val="0"/>
        </c:dLbls>
        <c:gapWidth val="150"/>
        <c:axId val="505908480"/>
        <c:axId val="5059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F1-453E-A49D-4184491BCBD0}"/>
            </c:ext>
          </c:extLst>
        </c:ser>
        <c:dLbls>
          <c:showLegendKey val="0"/>
          <c:showVal val="0"/>
          <c:showCatName val="0"/>
          <c:showSerName val="0"/>
          <c:showPercent val="0"/>
          <c:showBubbleSize val="0"/>
        </c:dLbls>
        <c:marker val="1"/>
        <c:smooth val="0"/>
        <c:axId val="505908480"/>
        <c:axId val="505910048"/>
      </c:lineChart>
      <c:dateAx>
        <c:axId val="505908480"/>
        <c:scaling>
          <c:orientation val="minMax"/>
        </c:scaling>
        <c:delete val="1"/>
        <c:axPos val="b"/>
        <c:numFmt formatCode="ge" sourceLinked="1"/>
        <c:majorTickMark val="none"/>
        <c:minorTickMark val="none"/>
        <c:tickLblPos val="none"/>
        <c:crossAx val="505910048"/>
        <c:crosses val="autoZero"/>
        <c:auto val="1"/>
        <c:lblOffset val="100"/>
        <c:baseTimeUnit val="years"/>
      </c:dateAx>
      <c:valAx>
        <c:axId val="5059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3955.97</c:v>
                </c:pt>
                <c:pt idx="1">
                  <c:v>3392.66</c:v>
                </c:pt>
                <c:pt idx="2">
                  <c:v>3307.08</c:v>
                </c:pt>
                <c:pt idx="3" formatCode="#,##0.00;&quot;△&quot;#,##0.00">
                  <c:v>0</c:v>
                </c:pt>
                <c:pt idx="4">
                  <c:v>377.92</c:v>
                </c:pt>
              </c:numCache>
            </c:numRef>
          </c:val>
          <c:extLst xmlns:c16r2="http://schemas.microsoft.com/office/drawing/2015/06/chart">
            <c:ext xmlns:c16="http://schemas.microsoft.com/office/drawing/2014/chart" uri="{C3380CC4-5D6E-409C-BE32-E72D297353CC}">
              <c16:uniqueId val="{00000000-5A47-4421-A539-648DA597A970}"/>
            </c:ext>
          </c:extLst>
        </c:ser>
        <c:dLbls>
          <c:showLegendKey val="0"/>
          <c:showVal val="0"/>
          <c:showCatName val="0"/>
          <c:showSerName val="0"/>
          <c:showPercent val="0"/>
          <c:showBubbleSize val="0"/>
        </c:dLbls>
        <c:gapWidth val="150"/>
        <c:axId val="505912008"/>
        <c:axId val="50591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A47-4421-A539-648DA597A970}"/>
            </c:ext>
          </c:extLst>
        </c:ser>
        <c:dLbls>
          <c:showLegendKey val="0"/>
          <c:showVal val="0"/>
          <c:showCatName val="0"/>
          <c:showSerName val="0"/>
          <c:showPercent val="0"/>
          <c:showBubbleSize val="0"/>
        </c:dLbls>
        <c:marker val="1"/>
        <c:smooth val="0"/>
        <c:axId val="505912008"/>
        <c:axId val="505912400"/>
      </c:lineChart>
      <c:dateAx>
        <c:axId val="505912008"/>
        <c:scaling>
          <c:orientation val="minMax"/>
        </c:scaling>
        <c:delete val="1"/>
        <c:axPos val="b"/>
        <c:numFmt formatCode="ge" sourceLinked="1"/>
        <c:majorTickMark val="none"/>
        <c:minorTickMark val="none"/>
        <c:tickLblPos val="none"/>
        <c:crossAx val="505912400"/>
        <c:crosses val="autoZero"/>
        <c:auto val="1"/>
        <c:lblOffset val="100"/>
        <c:baseTimeUnit val="years"/>
      </c:dateAx>
      <c:valAx>
        <c:axId val="5059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52.87</c:v>
                </c:pt>
                <c:pt idx="1">
                  <c:v>40.159999999999997</c:v>
                </c:pt>
                <c:pt idx="2">
                  <c:v>36.299999999999997</c:v>
                </c:pt>
                <c:pt idx="3">
                  <c:v>26.62</c:v>
                </c:pt>
                <c:pt idx="4">
                  <c:v>32.94</c:v>
                </c:pt>
              </c:numCache>
            </c:numRef>
          </c:val>
          <c:extLst xmlns:c16r2="http://schemas.microsoft.com/office/drawing/2015/06/chart">
            <c:ext xmlns:c16="http://schemas.microsoft.com/office/drawing/2014/chart" uri="{C3380CC4-5D6E-409C-BE32-E72D297353CC}">
              <c16:uniqueId val="{00000000-97F0-42F0-BC7C-3155F12C867D}"/>
            </c:ext>
          </c:extLst>
        </c:ser>
        <c:dLbls>
          <c:showLegendKey val="0"/>
          <c:showVal val="0"/>
          <c:showCatName val="0"/>
          <c:showSerName val="0"/>
          <c:showPercent val="0"/>
          <c:showBubbleSize val="0"/>
        </c:dLbls>
        <c:gapWidth val="150"/>
        <c:axId val="505845528"/>
        <c:axId val="50584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7F0-42F0-BC7C-3155F12C867D}"/>
            </c:ext>
          </c:extLst>
        </c:ser>
        <c:dLbls>
          <c:showLegendKey val="0"/>
          <c:showVal val="0"/>
          <c:showCatName val="0"/>
          <c:showSerName val="0"/>
          <c:showPercent val="0"/>
          <c:showBubbleSize val="0"/>
        </c:dLbls>
        <c:marker val="1"/>
        <c:smooth val="0"/>
        <c:axId val="505845528"/>
        <c:axId val="505841608"/>
      </c:lineChart>
      <c:dateAx>
        <c:axId val="505845528"/>
        <c:scaling>
          <c:orientation val="minMax"/>
        </c:scaling>
        <c:delete val="1"/>
        <c:axPos val="b"/>
        <c:numFmt formatCode="ge" sourceLinked="1"/>
        <c:majorTickMark val="none"/>
        <c:minorTickMark val="none"/>
        <c:tickLblPos val="none"/>
        <c:crossAx val="505841608"/>
        <c:crosses val="autoZero"/>
        <c:auto val="1"/>
        <c:lblOffset val="100"/>
        <c:baseTimeUnit val="years"/>
      </c:dateAx>
      <c:valAx>
        <c:axId val="50584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227.01</c:v>
                </c:pt>
                <c:pt idx="1">
                  <c:v>328.83</c:v>
                </c:pt>
                <c:pt idx="2">
                  <c:v>347.65</c:v>
                </c:pt>
                <c:pt idx="3">
                  <c:v>459.9</c:v>
                </c:pt>
                <c:pt idx="4">
                  <c:v>439.57</c:v>
                </c:pt>
              </c:numCache>
            </c:numRef>
          </c:val>
          <c:extLst xmlns:c16r2="http://schemas.microsoft.com/office/drawing/2015/06/chart">
            <c:ext xmlns:c16="http://schemas.microsoft.com/office/drawing/2014/chart" uri="{C3380CC4-5D6E-409C-BE32-E72D297353CC}">
              <c16:uniqueId val="{00000000-B629-4B89-9798-8D2BAC368C96}"/>
            </c:ext>
          </c:extLst>
        </c:ser>
        <c:dLbls>
          <c:showLegendKey val="0"/>
          <c:showVal val="0"/>
          <c:showCatName val="0"/>
          <c:showSerName val="0"/>
          <c:showPercent val="0"/>
          <c:showBubbleSize val="0"/>
        </c:dLbls>
        <c:gapWidth val="150"/>
        <c:axId val="505847880"/>
        <c:axId val="5058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629-4B89-9798-8D2BAC368C96}"/>
            </c:ext>
          </c:extLst>
        </c:ser>
        <c:dLbls>
          <c:showLegendKey val="0"/>
          <c:showVal val="0"/>
          <c:showCatName val="0"/>
          <c:showSerName val="0"/>
          <c:showPercent val="0"/>
          <c:showBubbleSize val="0"/>
        </c:dLbls>
        <c:marker val="1"/>
        <c:smooth val="0"/>
        <c:axId val="505847880"/>
        <c:axId val="505848664"/>
      </c:lineChart>
      <c:dateAx>
        <c:axId val="505847880"/>
        <c:scaling>
          <c:orientation val="minMax"/>
        </c:scaling>
        <c:delete val="1"/>
        <c:axPos val="b"/>
        <c:numFmt formatCode="ge" sourceLinked="1"/>
        <c:majorTickMark val="none"/>
        <c:minorTickMark val="none"/>
        <c:tickLblPos val="none"/>
        <c:crossAx val="505848664"/>
        <c:crosses val="autoZero"/>
        <c:auto val="1"/>
        <c:lblOffset val="100"/>
        <c:baseTimeUnit val="years"/>
      </c:dateAx>
      <c:valAx>
        <c:axId val="5058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R1" sqref="R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香川県　観音寺市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61070</v>
      </c>
      <c r="AM8" s="49"/>
      <c r="AN8" s="49"/>
      <c r="AO8" s="49"/>
      <c r="AP8" s="49"/>
      <c r="AQ8" s="49"/>
      <c r="AR8" s="49"/>
      <c r="AS8" s="49"/>
      <c r="AT8" s="44">
        <f>データ!T6</f>
        <v>117.84</v>
      </c>
      <c r="AU8" s="44"/>
      <c r="AV8" s="44"/>
      <c r="AW8" s="44"/>
      <c r="AX8" s="44"/>
      <c r="AY8" s="44"/>
      <c r="AZ8" s="44"/>
      <c r="BA8" s="44"/>
      <c r="BB8" s="44">
        <f>データ!U6</f>
        <v>518.25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1.1200000000000001</v>
      </c>
      <c r="Q10" s="44"/>
      <c r="R10" s="44"/>
      <c r="S10" s="44"/>
      <c r="T10" s="44"/>
      <c r="U10" s="44"/>
      <c r="V10" s="44"/>
      <c r="W10" s="44">
        <f>データ!Q6</f>
        <v>100</v>
      </c>
      <c r="X10" s="44"/>
      <c r="Y10" s="44"/>
      <c r="Z10" s="44"/>
      <c r="AA10" s="44"/>
      <c r="AB10" s="44"/>
      <c r="AC10" s="44"/>
      <c r="AD10" s="49">
        <f>データ!R6</f>
        <v>3080</v>
      </c>
      <c r="AE10" s="49"/>
      <c r="AF10" s="49"/>
      <c r="AG10" s="49"/>
      <c r="AH10" s="49"/>
      <c r="AI10" s="49"/>
      <c r="AJ10" s="49"/>
      <c r="AK10" s="2"/>
      <c r="AL10" s="49">
        <f>データ!V6</f>
        <v>679</v>
      </c>
      <c r="AM10" s="49"/>
      <c r="AN10" s="49"/>
      <c r="AO10" s="49"/>
      <c r="AP10" s="49"/>
      <c r="AQ10" s="49"/>
      <c r="AR10" s="49"/>
      <c r="AS10" s="49"/>
      <c r="AT10" s="44">
        <f>データ!W6</f>
        <v>0.28000000000000003</v>
      </c>
      <c r="AU10" s="44"/>
      <c r="AV10" s="44"/>
      <c r="AW10" s="44"/>
      <c r="AX10" s="44"/>
      <c r="AY10" s="44"/>
      <c r="AZ10" s="44"/>
      <c r="BA10" s="44"/>
      <c r="BB10" s="44">
        <f>データ!X6</f>
        <v>2425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aSWDcws+L6qq853IUDOqfqcNaY+2I2aJ4N5vaPzWgW9a8dRMoXFpglcM9t/mSPshzvORslENx8ATsegvtvK+0Q==" saltValue="jOdeHfBDbYgxuJ7IjNX6z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372056</v>
      </c>
      <c r="D6" s="32">
        <f t="shared" si="3"/>
        <v>47</v>
      </c>
      <c r="E6" s="32">
        <f t="shared" si="3"/>
        <v>17</v>
      </c>
      <c r="F6" s="32">
        <f t="shared" si="3"/>
        <v>5</v>
      </c>
      <c r="G6" s="32">
        <f t="shared" si="3"/>
        <v>0</v>
      </c>
      <c r="H6" s="32" t="str">
        <f t="shared" si="3"/>
        <v>香川県　観音寺市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1.1200000000000001</v>
      </c>
      <c r="Q6" s="33">
        <f t="shared" si="3"/>
        <v>100</v>
      </c>
      <c r="R6" s="33">
        <f t="shared" si="3"/>
        <v>3080</v>
      </c>
      <c r="S6" s="33">
        <f t="shared" si="3"/>
        <v>61070</v>
      </c>
      <c r="T6" s="33">
        <f t="shared" si="3"/>
        <v>117.84</v>
      </c>
      <c r="U6" s="33">
        <f t="shared" si="3"/>
        <v>518.25</v>
      </c>
      <c r="V6" s="33">
        <f t="shared" si="3"/>
        <v>679</v>
      </c>
      <c r="W6" s="33">
        <f t="shared" si="3"/>
        <v>0.28000000000000003</v>
      </c>
      <c r="X6" s="33">
        <f t="shared" si="3"/>
        <v>2425</v>
      </c>
      <c r="Y6" s="34">
        <f>IF(Y7="",NA(),Y7)</f>
        <v>83.43</v>
      </c>
      <c r="Z6" s="34">
        <f t="shared" ref="Z6:AH6" si="4">IF(Z7="",NA(),Z7)</f>
        <v>72.900000000000006</v>
      </c>
      <c r="AA6" s="34">
        <f t="shared" si="4"/>
        <v>70.25</v>
      </c>
      <c r="AB6" s="34">
        <f t="shared" si="4"/>
        <v>60.28</v>
      </c>
      <c r="AC6" s="34">
        <f t="shared" si="4"/>
        <v>64.97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3955.97</v>
      </c>
      <c r="BG6" s="34">
        <f t="shared" ref="BG6:BO6" si="7">IF(BG7="",NA(),BG7)</f>
        <v>3392.66</v>
      </c>
      <c r="BH6" s="34">
        <f t="shared" si="7"/>
        <v>3307.08</v>
      </c>
      <c r="BI6" s="33">
        <f t="shared" si="7"/>
        <v>0</v>
      </c>
      <c r="BJ6" s="34">
        <f t="shared" si="7"/>
        <v>377.92</v>
      </c>
      <c r="BK6" s="34">
        <f t="shared" si="7"/>
        <v>1126.77</v>
      </c>
      <c r="BL6" s="34">
        <f t="shared" si="7"/>
        <v>1044.8</v>
      </c>
      <c r="BM6" s="34">
        <f t="shared" si="7"/>
        <v>1081.8</v>
      </c>
      <c r="BN6" s="34">
        <f t="shared" si="7"/>
        <v>974.93</v>
      </c>
      <c r="BO6" s="34">
        <f t="shared" si="7"/>
        <v>855.8</v>
      </c>
      <c r="BP6" s="33" t="str">
        <f>IF(BP7="","",IF(BP7="-","【-】","【"&amp;SUBSTITUTE(TEXT(BP7,"#,##0.00"),"-","△")&amp;"】"))</f>
        <v>【814.89】</v>
      </c>
      <c r="BQ6" s="34">
        <f>IF(BQ7="",NA(),BQ7)</f>
        <v>52.87</v>
      </c>
      <c r="BR6" s="34">
        <f t="shared" ref="BR6:BZ6" si="8">IF(BR7="",NA(),BR7)</f>
        <v>40.159999999999997</v>
      </c>
      <c r="BS6" s="34">
        <f t="shared" si="8"/>
        <v>36.299999999999997</v>
      </c>
      <c r="BT6" s="34">
        <f t="shared" si="8"/>
        <v>26.62</v>
      </c>
      <c r="BU6" s="34">
        <f t="shared" si="8"/>
        <v>32.94</v>
      </c>
      <c r="BV6" s="34">
        <f t="shared" si="8"/>
        <v>50.9</v>
      </c>
      <c r="BW6" s="34">
        <f t="shared" si="8"/>
        <v>50.82</v>
      </c>
      <c r="BX6" s="34">
        <f t="shared" si="8"/>
        <v>52.19</v>
      </c>
      <c r="BY6" s="34">
        <f t="shared" si="8"/>
        <v>55.32</v>
      </c>
      <c r="BZ6" s="34">
        <f t="shared" si="8"/>
        <v>59.8</v>
      </c>
      <c r="CA6" s="33" t="str">
        <f>IF(CA7="","",IF(CA7="-","【-】","【"&amp;SUBSTITUTE(TEXT(CA7,"#,##0.00"),"-","△")&amp;"】"))</f>
        <v>【60.64】</v>
      </c>
      <c r="CB6" s="34">
        <f>IF(CB7="",NA(),CB7)</f>
        <v>227.01</v>
      </c>
      <c r="CC6" s="34">
        <f t="shared" ref="CC6:CK6" si="9">IF(CC7="",NA(),CC7)</f>
        <v>328.83</v>
      </c>
      <c r="CD6" s="34">
        <f t="shared" si="9"/>
        <v>347.65</v>
      </c>
      <c r="CE6" s="34">
        <f t="shared" si="9"/>
        <v>459.9</v>
      </c>
      <c r="CF6" s="34">
        <f t="shared" si="9"/>
        <v>439.57</v>
      </c>
      <c r="CG6" s="34">
        <f t="shared" si="9"/>
        <v>293.27</v>
      </c>
      <c r="CH6" s="34">
        <f t="shared" si="9"/>
        <v>300.52</v>
      </c>
      <c r="CI6" s="34">
        <f t="shared" si="9"/>
        <v>296.14</v>
      </c>
      <c r="CJ6" s="34">
        <f t="shared" si="9"/>
        <v>283.17</v>
      </c>
      <c r="CK6" s="34">
        <f t="shared" si="9"/>
        <v>263.76</v>
      </c>
      <c r="CL6" s="33" t="str">
        <f>IF(CL7="","",IF(CL7="-","【-】","【"&amp;SUBSTITUTE(TEXT(CL7,"#,##0.00"),"-","△")&amp;"】"))</f>
        <v>【255.52】</v>
      </c>
      <c r="CM6" s="34">
        <f>IF(CM7="",NA(),CM7)</f>
        <v>52.59</v>
      </c>
      <c r="CN6" s="34">
        <f t="shared" ref="CN6:CV6" si="10">IF(CN7="",NA(),CN7)</f>
        <v>52.59</v>
      </c>
      <c r="CO6" s="34">
        <f t="shared" si="10"/>
        <v>52.59</v>
      </c>
      <c r="CP6" s="34">
        <f t="shared" si="10"/>
        <v>53.39</v>
      </c>
      <c r="CQ6" s="34">
        <f t="shared" si="10"/>
        <v>51.79</v>
      </c>
      <c r="CR6" s="34">
        <f t="shared" si="10"/>
        <v>53.78</v>
      </c>
      <c r="CS6" s="34">
        <f t="shared" si="10"/>
        <v>53.24</v>
      </c>
      <c r="CT6" s="34">
        <f t="shared" si="10"/>
        <v>52.31</v>
      </c>
      <c r="CU6" s="34">
        <f t="shared" si="10"/>
        <v>60.65</v>
      </c>
      <c r="CV6" s="34">
        <f t="shared" si="10"/>
        <v>51.75</v>
      </c>
      <c r="CW6" s="33" t="str">
        <f>IF(CW7="","",IF(CW7="-","【-】","【"&amp;SUBSTITUTE(TEXT(CW7,"#,##0.00"),"-","△")&amp;"】"))</f>
        <v>【52.49】</v>
      </c>
      <c r="CX6" s="34">
        <f>IF(CX7="",NA(),CX7)</f>
        <v>78.53</v>
      </c>
      <c r="CY6" s="34">
        <f t="shared" ref="CY6:DG6" si="11">IF(CY7="",NA(),CY7)</f>
        <v>81.75</v>
      </c>
      <c r="CZ6" s="34">
        <f t="shared" si="11"/>
        <v>78.209999999999994</v>
      </c>
      <c r="DA6" s="34">
        <f t="shared" si="11"/>
        <v>77.709999999999994</v>
      </c>
      <c r="DB6" s="34">
        <f t="shared" si="11"/>
        <v>78.06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372056</v>
      </c>
      <c r="D7" s="36">
        <v>47</v>
      </c>
      <c r="E7" s="36">
        <v>17</v>
      </c>
      <c r="F7" s="36">
        <v>5</v>
      </c>
      <c r="G7" s="36">
        <v>0</v>
      </c>
      <c r="H7" s="36" t="s">
        <v>111</v>
      </c>
      <c r="I7" s="36" t="s">
        <v>112</v>
      </c>
      <c r="J7" s="36" t="s">
        <v>113</v>
      </c>
      <c r="K7" s="36" t="s">
        <v>114</v>
      </c>
      <c r="L7" s="36" t="s">
        <v>115</v>
      </c>
      <c r="M7" s="36" t="s">
        <v>116</v>
      </c>
      <c r="N7" s="37" t="s">
        <v>117</v>
      </c>
      <c r="O7" s="37" t="s">
        <v>118</v>
      </c>
      <c r="P7" s="37">
        <v>1.1200000000000001</v>
      </c>
      <c r="Q7" s="37">
        <v>100</v>
      </c>
      <c r="R7" s="37">
        <v>3080</v>
      </c>
      <c r="S7" s="37">
        <v>61070</v>
      </c>
      <c r="T7" s="37">
        <v>117.84</v>
      </c>
      <c r="U7" s="37">
        <v>518.25</v>
      </c>
      <c r="V7" s="37">
        <v>679</v>
      </c>
      <c r="W7" s="37">
        <v>0.28000000000000003</v>
      </c>
      <c r="X7" s="37">
        <v>2425</v>
      </c>
      <c r="Y7" s="37">
        <v>83.43</v>
      </c>
      <c r="Z7" s="37">
        <v>72.900000000000006</v>
      </c>
      <c r="AA7" s="37">
        <v>70.25</v>
      </c>
      <c r="AB7" s="37">
        <v>60.28</v>
      </c>
      <c r="AC7" s="37">
        <v>64.97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3955.97</v>
      </c>
      <c r="BG7" s="37">
        <v>3392.66</v>
      </c>
      <c r="BH7" s="37">
        <v>3307.08</v>
      </c>
      <c r="BI7" s="37">
        <v>0</v>
      </c>
      <c r="BJ7" s="37">
        <v>377.92</v>
      </c>
      <c r="BK7" s="37">
        <v>1126.77</v>
      </c>
      <c r="BL7" s="37">
        <v>1044.8</v>
      </c>
      <c r="BM7" s="37">
        <v>1081.8</v>
      </c>
      <c r="BN7" s="37">
        <v>974.93</v>
      </c>
      <c r="BO7" s="37">
        <v>855.8</v>
      </c>
      <c r="BP7" s="37">
        <v>814.89</v>
      </c>
      <c r="BQ7" s="37">
        <v>52.87</v>
      </c>
      <c r="BR7" s="37">
        <v>40.159999999999997</v>
      </c>
      <c r="BS7" s="37">
        <v>36.299999999999997</v>
      </c>
      <c r="BT7" s="37">
        <v>26.62</v>
      </c>
      <c r="BU7" s="37">
        <v>32.94</v>
      </c>
      <c r="BV7" s="37">
        <v>50.9</v>
      </c>
      <c r="BW7" s="37">
        <v>50.82</v>
      </c>
      <c r="BX7" s="37">
        <v>52.19</v>
      </c>
      <c r="BY7" s="37">
        <v>55.32</v>
      </c>
      <c r="BZ7" s="37">
        <v>59.8</v>
      </c>
      <c r="CA7" s="37">
        <v>60.64</v>
      </c>
      <c r="CB7" s="37">
        <v>227.01</v>
      </c>
      <c r="CC7" s="37">
        <v>328.83</v>
      </c>
      <c r="CD7" s="37">
        <v>347.65</v>
      </c>
      <c r="CE7" s="37">
        <v>459.9</v>
      </c>
      <c r="CF7" s="37">
        <v>439.57</v>
      </c>
      <c r="CG7" s="37">
        <v>293.27</v>
      </c>
      <c r="CH7" s="37">
        <v>300.52</v>
      </c>
      <c r="CI7" s="37">
        <v>296.14</v>
      </c>
      <c r="CJ7" s="37">
        <v>283.17</v>
      </c>
      <c r="CK7" s="37">
        <v>263.76</v>
      </c>
      <c r="CL7" s="37">
        <v>255.52</v>
      </c>
      <c r="CM7" s="37">
        <v>52.59</v>
      </c>
      <c r="CN7" s="37">
        <v>52.59</v>
      </c>
      <c r="CO7" s="37">
        <v>52.59</v>
      </c>
      <c r="CP7" s="37">
        <v>53.39</v>
      </c>
      <c r="CQ7" s="37">
        <v>51.79</v>
      </c>
      <c r="CR7" s="37">
        <v>53.78</v>
      </c>
      <c r="CS7" s="37">
        <v>53.24</v>
      </c>
      <c r="CT7" s="37">
        <v>52.31</v>
      </c>
      <c r="CU7" s="37">
        <v>60.65</v>
      </c>
      <c r="CV7" s="37">
        <v>51.75</v>
      </c>
      <c r="CW7" s="37">
        <v>52.49</v>
      </c>
      <c r="CX7" s="37">
        <v>78.53</v>
      </c>
      <c r="CY7" s="37">
        <v>81.75</v>
      </c>
      <c r="CZ7" s="37">
        <v>78.209999999999994</v>
      </c>
      <c r="DA7" s="37">
        <v>77.709999999999994</v>
      </c>
      <c r="DB7" s="37">
        <v>78.06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