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財政2\公営企業\経営比較分析表\H30\最終分（下水道課→県自治振）\"/>
    </mc:Choice>
  </mc:AlternateContent>
  <workbookProtection workbookAlgorithmName="SHA-512" workbookHashValue="9s/T/ZUfLls7uD7ijk1j7Skh/jx+mVqAwduKrCgoPyYn3qosFpZ5aut32yubkMFNSMqETeTDaJj79zGEf+gu6Q==" workbookSaltValue="XP6YMSFynazVCx9n83Hjm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<sst xmlns="http://schemas.openxmlformats.org/spreadsheetml/2006/main" count="228" uniqueCount="114">
  <si>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</si>
  <si>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</si>
  <si>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</si>
  <si>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</si>
  <si>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</si>
  <si>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</si>
  <si>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</si>
  <si>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</si>
  <si>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</si>
  <si>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</si>
  <si>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</si>
  <si>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</si>
  <si>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</si>
  <si>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</si>
  <si>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</si>
  <si>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</si>
  <si>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</si>
  <si>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</si>
  <si>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</si>
  <si>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</si>
  <si>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</si>
  <si>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</si>
  <si>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</si>
  <si>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</si>
  <si>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</si>
  <si>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</si>
  <si>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</si>
  <si>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</si>
  <si>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</si>
  <si>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</si>
  <si>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</si>
  <si>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</si>
  <si>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</si>
  <si>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</si>
  <si>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</si>
  <si>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</si>
  <si>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</si>
  <si>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</si>
  <si>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</si>
  <si>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</si>
  <si>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</si>
  <si>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</si>
  <si>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</si>
  <si>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</si>
  <si>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</si>
  <si>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</si>
  <si>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</si>
  <si>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</si>
  <si>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</si>
  <si>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</si>
  <si>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</si>
  <si>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</si>
  <si>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</si>
  <si>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</si>
  <si>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</si>
  <si>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</si>
  <si>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</si>
  <si>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</si>
  <si>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</si>
  <si>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</si>
  <si>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</si>
  <si>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</si>
  <si>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</si>
  <si>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</si>
  <si>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</si>
  <si>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</si>
  <si>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</si>
  <si>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</si>
  <si>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</si>
  <si>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</si>
  <si>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</si>
  <si>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</si>
  <si>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</si>
  <si>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</si>
  <si>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</si>
  <si>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</si>
  <si>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</si>
  <si>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</si>
  <si>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</si>
  <si>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</si>
  <si>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</si>
  <si>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</si>
  <si>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</si>
  <si>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</si>
  <si>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</si>
  <si>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</si>
  <si>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</si>
  <si>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</si>
  <si>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</si>
  <si>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</si>
  <si>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</si>
  <si>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</si>
  <si>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</si>
  <si>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</si>
  <si>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</si>
  <si>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</si>
  <si>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</si>
  <si>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</si>
  <si>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観音寺市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</si>
  <si>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</si>
  <si>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</si>
  <si>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</si>
  <si>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</si>
  <si>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</si>
  <si>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</si>
  <si>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</si>
  <si>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</si>
  <si>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</si>
  <si>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</si>
  <si>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</si>
  <si>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</si>
  <si>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昭和５４年度から供用を開始しており、管渠改善率については、管渠更新の実績が無いため０となっている。
　しかし、管渠全体で老朽化が進んでおり、令和元年度より始まるストックマネジメント計画による更新費用の平準化を行う予定である。
　同様に、処理場・ポンプ場についても老朽化および耐震化等に対して必要な改修を計画的に行うための検討を開始する。</t>
    <rPh sb="56" eb="58">
      <t>カンキョ</t>
    </rPh>
    <rPh sb="58" eb="60">
      <t>ゼンタイ</t>
    </rPh>
    <rPh sb="71" eb="72">
      <t>レイ</t>
    </rPh>
    <rPh sb="72" eb="73">
      <t>ワ</t>
    </rPh>
    <rPh sb="73" eb="74">
      <t>モト</t>
    </rPh>
    <rPh sb="74" eb="75">
      <t>ネン</t>
    </rPh>
    <rPh sb="75" eb="76">
      <t>ド</t>
    </rPh>
    <rPh sb="78" eb="79">
      <t>ハジ</t>
    </rPh>
    <rPh sb="91" eb="93">
      <t>ケイカク</t>
    </rPh>
    <rPh sb="105" eb="106">
      <t>オコナ</t>
    </rPh>
    <rPh sb="107" eb="109">
      <t>ヨテイ</t>
    </rPh>
    <rPh sb="115" eb="117">
      <t>ドウヨウ</t>
    </rPh>
    <rPh sb="119" eb="122">
      <t>ショリジョウ</t>
    </rPh>
    <rPh sb="126" eb="127">
      <t>ジョウ</t>
    </rPh>
    <rPh sb="132" eb="135">
      <t>ロウキュウカ</t>
    </rPh>
    <rPh sb="138" eb="141">
      <t>タイシンカ</t>
    </rPh>
    <rPh sb="141" eb="142">
      <t>ナド</t>
    </rPh>
    <rPh sb="143" eb="144">
      <t>タイ</t>
    </rPh>
    <rPh sb="146" eb="148">
      <t>ヒツヨウ</t>
    </rPh>
    <rPh sb="149" eb="151">
      <t>カイシュウ</t>
    </rPh>
    <rPh sb="152" eb="155">
      <t>ケイカクテキ</t>
    </rPh>
    <rPh sb="156" eb="157">
      <t>オコナ</t>
    </rPh>
    <rPh sb="161" eb="163">
      <t>ケントウ</t>
    </rPh>
    <rPh sb="164" eb="166">
      <t>カイシ</t>
    </rPh>
    <phoneticPr fontId="4"/>
  </si>
  <si>
    <t>　収益的収支比率は低下傾向にあったが、平成３０年度に上昇に転じた。使用料収入増加への取組み（接続推進や未徴収整理等）や支払利息の減少等が要因となっている。
　企業債残高対事業規模比率は、起債残高減少により類似団体平均値に近接したが、将来的に建設改良事業の増加による起債残高増が懸念される。
　経費回収率は、使用料収入増加及び起債残高の減少の影響もあり若干の改善がみられている。汚水処理原価はポンプ場の修繕費減少により改善がみられているが、今後も各施設の老朽化対策としてストックマネジメント計画を定期的に更新し長寿命化を図る。
　汚水処理原価が平均より高い傾向であるのは、合流管のエリアにおける有収水量以外の水量が関係すると推測する。
　施設利用率並びに水洗化率はほぼ横ばいであり、類似団体平均値から乖離する状況が続いている。引き続き向上への施策が必要である。</t>
    <rPh sb="1" eb="4">
      <t>シュウエキテキ</t>
    </rPh>
    <rPh sb="4" eb="6">
      <t>シュウシ</t>
    </rPh>
    <rPh sb="6" eb="8">
      <t>ヒリツ</t>
    </rPh>
    <rPh sb="9" eb="11">
      <t>テイカ</t>
    </rPh>
    <rPh sb="11" eb="13">
      <t>ケイコウ</t>
    </rPh>
    <rPh sb="19" eb="21">
      <t>ヘイセイ</t>
    </rPh>
    <rPh sb="23" eb="25">
      <t>ネンド</t>
    </rPh>
    <rPh sb="26" eb="28">
      <t>ジョウショウ</t>
    </rPh>
    <rPh sb="29" eb="30">
      <t>テン</t>
    </rPh>
    <rPh sb="33" eb="36">
      <t>シヨウリョウ</t>
    </rPh>
    <rPh sb="36" eb="38">
      <t>シュウニュウ</t>
    </rPh>
    <rPh sb="38" eb="40">
      <t>ゾウカ</t>
    </rPh>
    <rPh sb="42" eb="43">
      <t>ト</t>
    </rPh>
    <rPh sb="43" eb="44">
      <t>ク</t>
    </rPh>
    <rPh sb="46" eb="48">
      <t>セツゾク</t>
    </rPh>
    <rPh sb="48" eb="50">
      <t>スイシン</t>
    </rPh>
    <rPh sb="51" eb="54">
      <t>ミチョウシュウ</t>
    </rPh>
    <rPh sb="54" eb="56">
      <t>セイリ</t>
    </rPh>
    <rPh sb="56" eb="57">
      <t>ナド</t>
    </rPh>
    <rPh sb="59" eb="61">
      <t>シハライ</t>
    </rPh>
    <rPh sb="61" eb="63">
      <t>リソク</t>
    </rPh>
    <rPh sb="64" eb="66">
      <t>ゲンショウ</t>
    </rPh>
    <rPh sb="66" eb="67">
      <t>ナド</t>
    </rPh>
    <rPh sb="68" eb="70">
      <t>ヨウイン</t>
    </rPh>
    <rPh sb="79" eb="81">
      <t>キギョウ</t>
    </rPh>
    <rPh sb="81" eb="82">
      <t>サイ</t>
    </rPh>
    <rPh sb="82" eb="84">
      <t>ザンダカ</t>
    </rPh>
    <rPh sb="84" eb="85">
      <t>タイ</t>
    </rPh>
    <rPh sb="85" eb="87">
      <t>ジギョウ</t>
    </rPh>
    <rPh sb="87" eb="89">
      <t>キボ</t>
    </rPh>
    <rPh sb="89" eb="91">
      <t>ヒリツ</t>
    </rPh>
    <rPh sb="93" eb="95">
      <t>キサイ</t>
    </rPh>
    <rPh sb="95" eb="97">
      <t>ザンダカ</t>
    </rPh>
    <rPh sb="97" eb="99">
      <t>ゲンショウ</t>
    </rPh>
    <rPh sb="102" eb="104">
      <t>ルイジ</t>
    </rPh>
    <rPh sb="104" eb="106">
      <t>ダンタイ</t>
    </rPh>
    <rPh sb="106" eb="108">
      <t>ヘイキン</t>
    </rPh>
    <rPh sb="108" eb="109">
      <t>チ</t>
    </rPh>
    <rPh sb="110" eb="112">
      <t>キンセツ</t>
    </rPh>
    <rPh sb="116" eb="119">
      <t>ショウライテキ</t>
    </rPh>
    <rPh sb="120" eb="122">
      <t>ケンセツ</t>
    </rPh>
    <rPh sb="122" eb="124">
      <t>カイリョウ</t>
    </rPh>
    <rPh sb="124" eb="126">
      <t>ジギョウ</t>
    </rPh>
    <rPh sb="127" eb="129">
      <t>ゾウカ</t>
    </rPh>
    <rPh sb="132" eb="134">
      <t>キサイ</t>
    </rPh>
    <rPh sb="134" eb="136">
      <t>ザンダカ</t>
    </rPh>
    <rPh sb="136" eb="137">
      <t>ゾウ</t>
    </rPh>
    <rPh sb="138" eb="140">
      <t>ケネン</t>
    </rPh>
    <rPh sb="146" eb="148">
      <t>ケイヒ</t>
    </rPh>
    <rPh sb="148" eb="150">
      <t>カイシュウ</t>
    </rPh>
    <rPh sb="150" eb="151">
      <t>リツ</t>
    </rPh>
    <rPh sb="160" eb="161">
      <t>オヨ</t>
    </rPh>
    <rPh sb="162" eb="164">
      <t>キサイ</t>
    </rPh>
    <rPh sb="164" eb="166">
      <t>ザンダカ</t>
    </rPh>
    <rPh sb="167" eb="169">
      <t>ゲンショウ</t>
    </rPh>
    <rPh sb="170" eb="172">
      <t>エイキョウ</t>
    </rPh>
    <rPh sb="175" eb="177">
      <t>ジャッカン</t>
    </rPh>
    <rPh sb="178" eb="180">
      <t>カイゼン</t>
    </rPh>
    <rPh sb="188" eb="190">
      <t>オスイ</t>
    </rPh>
    <rPh sb="190" eb="192">
      <t>ショリ</t>
    </rPh>
    <rPh sb="192" eb="194">
      <t>ゲンカ</t>
    </rPh>
    <rPh sb="198" eb="199">
      <t>ジョウ</t>
    </rPh>
    <rPh sb="200" eb="202">
      <t>シュウゼン</t>
    </rPh>
    <rPh sb="202" eb="203">
      <t>ヒ</t>
    </rPh>
    <rPh sb="203" eb="205">
      <t>ゲンショウ</t>
    </rPh>
    <rPh sb="208" eb="210">
      <t>カイゼン</t>
    </rPh>
    <rPh sb="219" eb="221">
      <t>コンゴ</t>
    </rPh>
    <rPh sb="222" eb="223">
      <t>カク</t>
    </rPh>
    <rPh sb="223" eb="225">
      <t>シセツ</t>
    </rPh>
    <rPh sb="226" eb="229">
      <t>ロウキュウカ</t>
    </rPh>
    <rPh sb="229" eb="231">
      <t>タイサク</t>
    </rPh>
    <rPh sb="244" eb="246">
      <t>ケイカク</t>
    </rPh>
    <rPh sb="247" eb="250">
      <t>テイキテキ</t>
    </rPh>
    <rPh sb="251" eb="253">
      <t>コウシン</t>
    </rPh>
    <rPh sb="254" eb="257">
      <t>チョウジュミョウ</t>
    </rPh>
    <rPh sb="257" eb="258">
      <t>カ</t>
    </rPh>
    <rPh sb="259" eb="260">
      <t>ハカ</t>
    </rPh>
    <rPh sb="264" eb="266">
      <t>オスイ</t>
    </rPh>
    <rPh sb="266" eb="268">
      <t>ショリ</t>
    </rPh>
    <rPh sb="268" eb="270">
      <t>ゲンカ</t>
    </rPh>
    <rPh sb="271" eb="273">
      <t>ヘイキン</t>
    </rPh>
    <rPh sb="275" eb="276">
      <t>タカ</t>
    </rPh>
    <rPh sb="277" eb="279">
      <t>ケイコウ</t>
    </rPh>
    <rPh sb="285" eb="287">
      <t>ゴウリュウ</t>
    </rPh>
    <rPh sb="287" eb="288">
      <t>カン</t>
    </rPh>
    <rPh sb="296" eb="298">
      <t>ユウシュウ</t>
    </rPh>
    <rPh sb="298" eb="300">
      <t>スイリョウ</t>
    </rPh>
    <rPh sb="300" eb="302">
      <t>イガイ</t>
    </rPh>
    <rPh sb="303" eb="305">
      <t>スイリョウ</t>
    </rPh>
    <rPh sb="306" eb="308">
      <t>カンケイ</t>
    </rPh>
    <rPh sb="311" eb="313">
      <t>スイソク</t>
    </rPh>
    <rPh sb="320" eb="322">
      <t>リヨウ</t>
    </rPh>
    <rPh sb="322" eb="323">
      <t>リツ</t>
    </rPh>
    <rPh sb="323" eb="324">
      <t>ナラ</t>
    </rPh>
    <rPh sb="326" eb="329">
      <t>スイセンカ</t>
    </rPh>
    <rPh sb="329" eb="330">
      <t>リツ</t>
    </rPh>
    <rPh sb="333" eb="334">
      <t>ヨコ</t>
    </rPh>
    <rPh sb="340" eb="342">
      <t>ルイジ</t>
    </rPh>
    <rPh sb="342" eb="344">
      <t>ダンタイ</t>
    </rPh>
    <rPh sb="344" eb="346">
      <t>ヘイキン</t>
    </rPh>
    <rPh sb="346" eb="347">
      <t>チ</t>
    </rPh>
    <rPh sb="349" eb="351">
      <t>カイリ</t>
    </rPh>
    <rPh sb="353" eb="355">
      <t>ジョウキョウ</t>
    </rPh>
    <rPh sb="356" eb="357">
      <t>ツヅ</t>
    </rPh>
    <rPh sb="362" eb="363">
      <t>ヒ</t>
    </rPh>
    <rPh sb="364" eb="365">
      <t>ツヅ</t>
    </rPh>
    <rPh sb="366" eb="368">
      <t>コウジョウ</t>
    </rPh>
    <rPh sb="370" eb="372">
      <t>シサク</t>
    </rPh>
    <rPh sb="373" eb="375">
      <t>ヒツヨウ</t>
    </rPh>
    <phoneticPr fontId="4"/>
  </si>
  <si>
    <t>　経営の健全性について、依然として厳しい状況であり、管渠や処理場等の施設の老朽化にともなう改修・更新が同時期に迫っていることが要因の1つといえる。
　今後は、浄化槽汚泥との共同処理の検討といった新たな試みを検討しつつ、令和２年度中に経営戦力を策定し、恒久的な下水道事業を目指していかなければならない。</t>
    <rPh sb="1" eb="3">
      <t>ケイエイ</t>
    </rPh>
    <rPh sb="4" eb="7">
      <t>ケンゼンセイ</t>
    </rPh>
    <rPh sb="12" eb="14">
      <t>イゼン</t>
    </rPh>
    <rPh sb="17" eb="18">
      <t>キビ</t>
    </rPh>
    <rPh sb="20" eb="22">
      <t>ジョウキョウ</t>
    </rPh>
    <rPh sb="26" eb="28">
      <t>カンキョ</t>
    </rPh>
    <rPh sb="29" eb="32">
      <t>ショリジョウ</t>
    </rPh>
    <rPh sb="32" eb="33">
      <t>ナド</t>
    </rPh>
    <rPh sb="34" eb="36">
      <t>シセツ</t>
    </rPh>
    <rPh sb="37" eb="40">
      <t>ロウキュウカ</t>
    </rPh>
    <rPh sb="45" eb="47">
      <t>カイシュウ</t>
    </rPh>
    <rPh sb="48" eb="50">
      <t>コウシン</t>
    </rPh>
    <rPh sb="51" eb="54">
      <t>ドウジキ</t>
    </rPh>
    <rPh sb="55" eb="56">
      <t>セマ</t>
    </rPh>
    <rPh sb="63" eb="65">
      <t>ヨウイン</t>
    </rPh>
    <rPh sb="75" eb="77">
      <t>コンゴ</t>
    </rPh>
    <rPh sb="79" eb="82">
      <t>ジョウカソウ</t>
    </rPh>
    <rPh sb="82" eb="84">
      <t>オデイ</t>
    </rPh>
    <rPh sb="86" eb="88">
      <t>キョウドウ</t>
    </rPh>
    <rPh sb="88" eb="90">
      <t>ショリ</t>
    </rPh>
    <rPh sb="91" eb="93">
      <t>ケントウ</t>
    </rPh>
    <rPh sb="97" eb="98">
      <t>アラ</t>
    </rPh>
    <rPh sb="100" eb="101">
      <t>ココロ</t>
    </rPh>
    <rPh sb="103" eb="105">
      <t>ケントウ</t>
    </rPh>
    <rPh sb="109" eb="110">
      <t>レイ</t>
    </rPh>
    <rPh sb="110" eb="111">
      <t>ワ</t>
    </rPh>
    <rPh sb="112" eb="114">
      <t>ネンド</t>
    </rPh>
    <rPh sb="114" eb="115">
      <t>チュウ</t>
    </rPh>
    <rPh sb="116" eb="118">
      <t>ケイエイ</t>
    </rPh>
    <rPh sb="118" eb="120">
      <t>センリョク</t>
    </rPh>
    <rPh sb="121" eb="123">
      <t>サクテイ</t>
    </rPh>
    <rPh sb="125" eb="128">
      <t>コウキュウテキ</t>
    </rPh>
    <rPh sb="129" eb="132">
      <t>ゲスイドウ</t>
    </rPh>
    <rPh sb="132" eb="134">
      <t>ジギョウ</t>
    </rPh>
    <rPh sb="135" eb="13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</si>
</sst>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F2-442D-8D08-3B031E014089}"/>
            </c:ext>
          </c:extLst>
        </c:ser>
        <c:dLbls>
          <c:showLegendKey val="0"/>
          <c:showVal val="0"/>
          <c:showCatName val="0"/>
          <c:showSerName val="0"/>
          <c:showPercent val="0"/>
          <c:showBubbleSize val="0"/>
        </c:dLbls>
        <c:gapWidth val="150"/>
        <c:axId val="433188440"/>
        <c:axId val="43318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69F2-442D-8D08-3B031E014089}"/>
            </c:ext>
          </c:extLst>
        </c:ser>
        <c:dLbls>
          <c:showLegendKey val="0"/>
          <c:showVal val="0"/>
          <c:showCatName val="0"/>
          <c:showSerName val="0"/>
          <c:showPercent val="0"/>
          <c:showBubbleSize val="0"/>
        </c:dLbls>
        <c:marker val="1"/>
        <c:smooth val="0"/>
        <c:axId val="433188440"/>
        <c:axId val="433186872"/>
      </c:lineChart>
      <c:dateAx>
        <c:axId val="433188440"/>
        <c:scaling>
          <c:orientation val="minMax"/>
        </c:scaling>
        <c:delete val="1"/>
        <c:axPos val="b"/>
        <c:numFmt formatCode="ge" sourceLinked="1"/>
        <c:majorTickMark val="none"/>
        <c:minorTickMark val="none"/>
        <c:tickLblPos val="none"/>
        <c:crossAx val="433186872"/>
        <c:crosses val="autoZero"/>
        <c:auto val="1"/>
        <c:lblOffset val="100"/>
        <c:baseTimeUnit val="years"/>
      </c:dateAx>
      <c:valAx>
        <c:axId val="43318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51.91</c:v>
                </c:pt>
                <c:pt idx="1">
                  <c:v>57.68</c:v>
                </c:pt>
                <c:pt idx="2">
                  <c:v>51.87</c:v>
                </c:pt>
                <c:pt idx="3">
                  <c:v>50.79</c:v>
                </c:pt>
                <c:pt idx="4">
                  <c:v>51.76</c:v>
                </c:pt>
              </c:numCache>
            </c:numRef>
          </c:val>
          <c:extLst xmlns:c16r2="http://schemas.microsoft.com/office/drawing/2015/06/chart">
            <c:ext xmlns:c16="http://schemas.microsoft.com/office/drawing/2014/chart" uri="{C3380CC4-5D6E-409C-BE32-E72D297353CC}">
              <c16:uniqueId val="{00000000-CD97-4967-BE04-048DD64E7733}"/>
            </c:ext>
          </c:extLst>
        </c:ser>
        <c:dLbls>
          <c:showLegendKey val="0"/>
          <c:showVal val="0"/>
          <c:showCatName val="0"/>
          <c:showSerName val="0"/>
          <c:showPercent val="0"/>
          <c:showBubbleSize val="0"/>
        </c:dLbls>
        <c:gapWidth val="150"/>
        <c:axId val="434035600"/>
        <c:axId val="4340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CD97-4967-BE04-048DD64E7733}"/>
            </c:ext>
          </c:extLst>
        </c:ser>
        <c:dLbls>
          <c:showLegendKey val="0"/>
          <c:showVal val="0"/>
          <c:showCatName val="0"/>
          <c:showSerName val="0"/>
          <c:showPercent val="0"/>
          <c:showBubbleSize val="0"/>
        </c:dLbls>
        <c:marker val="1"/>
        <c:smooth val="0"/>
        <c:axId val="434035600"/>
        <c:axId val="434031680"/>
      </c:lineChart>
      <c:dateAx>
        <c:axId val="434035600"/>
        <c:scaling>
          <c:orientation val="minMax"/>
        </c:scaling>
        <c:delete val="1"/>
        <c:axPos val="b"/>
        <c:numFmt formatCode="ge" sourceLinked="1"/>
        <c:majorTickMark val="none"/>
        <c:minorTickMark val="none"/>
        <c:tickLblPos val="none"/>
        <c:crossAx val="434031680"/>
        <c:crosses val="autoZero"/>
        <c:auto val="1"/>
        <c:lblOffset val="100"/>
        <c:baseTimeUnit val="years"/>
      </c:dateAx>
      <c:valAx>
        <c:axId val="434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83.15</c:v>
                </c:pt>
                <c:pt idx="1">
                  <c:v>84.5</c:v>
                </c:pt>
                <c:pt idx="2">
                  <c:v>84.6</c:v>
                </c:pt>
                <c:pt idx="3">
                  <c:v>84.95</c:v>
                </c:pt>
                <c:pt idx="4">
                  <c:v>85.29</c:v>
                </c:pt>
              </c:numCache>
            </c:numRef>
          </c:val>
          <c:extLst xmlns:c16r2="http://schemas.microsoft.com/office/drawing/2015/06/chart">
            <c:ext xmlns:c16="http://schemas.microsoft.com/office/drawing/2014/chart" uri="{C3380CC4-5D6E-409C-BE32-E72D297353CC}">
              <c16:uniqueId val="{00000000-EA30-4C28-96EF-C7B2545D3F6D}"/>
            </c:ext>
          </c:extLst>
        </c:ser>
        <c:dLbls>
          <c:showLegendKey val="0"/>
          <c:showVal val="0"/>
          <c:showCatName val="0"/>
          <c:showSerName val="0"/>
          <c:showPercent val="0"/>
          <c:showBubbleSize val="0"/>
        </c:dLbls>
        <c:gapWidth val="150"/>
        <c:axId val="434193600"/>
        <c:axId val="43419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EA30-4C28-96EF-C7B2545D3F6D}"/>
            </c:ext>
          </c:extLst>
        </c:ser>
        <c:dLbls>
          <c:showLegendKey val="0"/>
          <c:showVal val="0"/>
          <c:showCatName val="0"/>
          <c:showSerName val="0"/>
          <c:showPercent val="0"/>
          <c:showBubbleSize val="0"/>
        </c:dLbls>
        <c:marker val="1"/>
        <c:smooth val="0"/>
        <c:axId val="434193600"/>
        <c:axId val="434190072"/>
      </c:lineChart>
      <c:dateAx>
        <c:axId val="434193600"/>
        <c:scaling>
          <c:orientation val="minMax"/>
        </c:scaling>
        <c:delete val="1"/>
        <c:axPos val="b"/>
        <c:numFmt formatCode="ge" sourceLinked="1"/>
        <c:majorTickMark val="none"/>
        <c:minorTickMark val="none"/>
        <c:tickLblPos val="none"/>
        <c:crossAx val="434190072"/>
        <c:crosses val="autoZero"/>
        <c:auto val="1"/>
        <c:lblOffset val="100"/>
        <c:baseTimeUnit val="years"/>
      </c:dateAx>
      <c:valAx>
        <c:axId val="43419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83.15</c:v>
                </c:pt>
                <c:pt idx="1">
                  <c:v>80.44</c:v>
                </c:pt>
                <c:pt idx="2">
                  <c:v>78.69</c:v>
                </c:pt>
                <c:pt idx="3">
                  <c:v>78.680000000000007</c:v>
                </c:pt>
                <c:pt idx="4">
                  <c:v>79.73</c:v>
                </c:pt>
              </c:numCache>
            </c:numRef>
          </c:val>
          <c:extLst xmlns:c16r2="http://schemas.microsoft.com/office/drawing/2015/06/chart">
            <c:ext xmlns:c16="http://schemas.microsoft.com/office/drawing/2014/chart" uri="{C3380CC4-5D6E-409C-BE32-E72D297353CC}">
              <c16:uniqueId val="{00000000-6485-4BE1-875E-B4B143C9795D}"/>
            </c:ext>
          </c:extLst>
        </c:ser>
        <c:dLbls>
          <c:showLegendKey val="0"/>
          <c:showVal val="0"/>
          <c:showCatName val="0"/>
          <c:showSerName val="0"/>
          <c:showPercent val="0"/>
          <c:showBubbleSize val="0"/>
        </c:dLbls>
        <c:gapWidth val="150"/>
        <c:axId val="433187656"/>
        <c:axId val="4331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85-4BE1-875E-B4B143C9795D}"/>
            </c:ext>
          </c:extLst>
        </c:ser>
        <c:dLbls>
          <c:showLegendKey val="0"/>
          <c:showVal val="0"/>
          <c:showCatName val="0"/>
          <c:showSerName val="0"/>
          <c:showPercent val="0"/>
          <c:showBubbleSize val="0"/>
        </c:dLbls>
        <c:marker val="1"/>
        <c:smooth val="0"/>
        <c:axId val="433187656"/>
        <c:axId val="433187264"/>
      </c:lineChart>
      <c:dateAx>
        <c:axId val="433187656"/>
        <c:scaling>
          <c:orientation val="minMax"/>
        </c:scaling>
        <c:delete val="1"/>
        <c:axPos val="b"/>
        <c:numFmt formatCode="ge" sourceLinked="1"/>
        <c:majorTickMark val="none"/>
        <c:minorTickMark val="none"/>
        <c:tickLblPos val="none"/>
        <c:crossAx val="433187264"/>
        <c:crosses val="autoZero"/>
        <c:auto val="1"/>
        <c:lblOffset val="100"/>
        <c:baseTimeUnit val="years"/>
      </c:dateAx>
      <c:valAx>
        <c:axId val="4331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32-4AC5-8E4E-2D577ABC40DB}"/>
            </c:ext>
          </c:extLst>
        </c:ser>
        <c:dLbls>
          <c:showLegendKey val="0"/>
          <c:showVal val="0"/>
          <c:showCatName val="0"/>
          <c:showSerName val="0"/>
          <c:showPercent val="0"/>
          <c:showBubbleSize val="0"/>
        </c:dLbls>
        <c:gapWidth val="150"/>
        <c:axId val="433191576"/>
        <c:axId val="43319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32-4AC5-8E4E-2D577ABC40DB}"/>
            </c:ext>
          </c:extLst>
        </c:ser>
        <c:dLbls>
          <c:showLegendKey val="0"/>
          <c:showVal val="0"/>
          <c:showCatName val="0"/>
          <c:showSerName val="0"/>
          <c:showPercent val="0"/>
          <c:showBubbleSize val="0"/>
        </c:dLbls>
        <c:marker val="1"/>
        <c:smooth val="0"/>
        <c:axId val="433191576"/>
        <c:axId val="433192360"/>
      </c:lineChart>
      <c:dateAx>
        <c:axId val="433191576"/>
        <c:scaling>
          <c:orientation val="minMax"/>
        </c:scaling>
        <c:delete val="1"/>
        <c:axPos val="b"/>
        <c:numFmt formatCode="ge" sourceLinked="1"/>
        <c:majorTickMark val="none"/>
        <c:minorTickMark val="none"/>
        <c:tickLblPos val="none"/>
        <c:crossAx val="433192360"/>
        <c:crosses val="autoZero"/>
        <c:auto val="1"/>
        <c:lblOffset val="100"/>
        <c:baseTimeUnit val="years"/>
      </c:dateAx>
      <c:valAx>
        <c:axId val="43319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B5-413F-88E5-9B81D350BAC8}"/>
            </c:ext>
          </c:extLst>
        </c:ser>
        <c:dLbls>
          <c:showLegendKey val="0"/>
          <c:showVal val="0"/>
          <c:showCatName val="0"/>
          <c:showSerName val="0"/>
          <c:showPercent val="0"/>
          <c:showBubbleSize val="0"/>
        </c:dLbls>
        <c:gapWidth val="150"/>
        <c:axId val="433191968"/>
        <c:axId val="43318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B5-413F-88E5-9B81D350BAC8}"/>
            </c:ext>
          </c:extLst>
        </c:ser>
        <c:dLbls>
          <c:showLegendKey val="0"/>
          <c:showVal val="0"/>
          <c:showCatName val="0"/>
          <c:showSerName val="0"/>
          <c:showPercent val="0"/>
          <c:showBubbleSize val="0"/>
        </c:dLbls>
        <c:marker val="1"/>
        <c:smooth val="0"/>
        <c:axId val="433191968"/>
        <c:axId val="433189616"/>
      </c:lineChart>
      <c:dateAx>
        <c:axId val="433191968"/>
        <c:scaling>
          <c:orientation val="minMax"/>
        </c:scaling>
        <c:delete val="1"/>
        <c:axPos val="b"/>
        <c:numFmt formatCode="ge" sourceLinked="1"/>
        <c:majorTickMark val="none"/>
        <c:minorTickMark val="none"/>
        <c:tickLblPos val="none"/>
        <c:crossAx val="433189616"/>
        <c:crosses val="autoZero"/>
        <c:auto val="1"/>
        <c:lblOffset val="100"/>
        <c:baseTimeUnit val="years"/>
      </c:dateAx>
      <c:valAx>
        <c:axId val="4331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D5-4F86-A2CA-4E90F895F76B}"/>
            </c:ext>
          </c:extLst>
        </c:ser>
        <c:dLbls>
          <c:showLegendKey val="0"/>
          <c:showVal val="0"/>
          <c:showCatName val="0"/>
          <c:showSerName val="0"/>
          <c:showPercent val="0"/>
          <c:showBubbleSize val="0"/>
        </c:dLbls>
        <c:gapWidth val="150"/>
        <c:axId val="433189224"/>
        <c:axId val="43319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D5-4F86-A2CA-4E90F895F76B}"/>
            </c:ext>
          </c:extLst>
        </c:ser>
        <c:dLbls>
          <c:showLegendKey val="0"/>
          <c:showVal val="0"/>
          <c:showCatName val="0"/>
          <c:showSerName val="0"/>
          <c:showPercent val="0"/>
          <c:showBubbleSize val="0"/>
        </c:dLbls>
        <c:marker val="1"/>
        <c:smooth val="0"/>
        <c:axId val="433189224"/>
        <c:axId val="433193144"/>
      </c:lineChart>
      <c:dateAx>
        <c:axId val="433189224"/>
        <c:scaling>
          <c:orientation val="minMax"/>
        </c:scaling>
        <c:delete val="1"/>
        <c:axPos val="b"/>
        <c:numFmt formatCode="ge" sourceLinked="1"/>
        <c:majorTickMark val="none"/>
        <c:minorTickMark val="none"/>
        <c:tickLblPos val="none"/>
        <c:crossAx val="433193144"/>
        <c:crosses val="autoZero"/>
        <c:auto val="1"/>
        <c:lblOffset val="100"/>
        <c:baseTimeUnit val="years"/>
      </c:dateAx>
      <c:valAx>
        <c:axId val="43319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02-4BF8-B7F8-75E3F63D1FB4}"/>
            </c:ext>
          </c:extLst>
        </c:ser>
        <c:dLbls>
          <c:showLegendKey val="0"/>
          <c:showVal val="0"/>
          <c:showCatName val="0"/>
          <c:showSerName val="0"/>
          <c:showPercent val="0"/>
          <c:showBubbleSize val="0"/>
        </c:dLbls>
        <c:gapWidth val="150"/>
        <c:axId val="434037952"/>
        <c:axId val="43403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2-4BF8-B7F8-75E3F63D1FB4}"/>
            </c:ext>
          </c:extLst>
        </c:ser>
        <c:dLbls>
          <c:showLegendKey val="0"/>
          <c:showVal val="0"/>
          <c:showCatName val="0"/>
          <c:showSerName val="0"/>
          <c:showPercent val="0"/>
          <c:showBubbleSize val="0"/>
        </c:dLbls>
        <c:marker val="1"/>
        <c:smooth val="0"/>
        <c:axId val="434037952"/>
        <c:axId val="434030504"/>
      </c:lineChart>
      <c:dateAx>
        <c:axId val="434037952"/>
        <c:scaling>
          <c:orientation val="minMax"/>
        </c:scaling>
        <c:delete val="1"/>
        <c:axPos val="b"/>
        <c:numFmt formatCode="ge" sourceLinked="1"/>
        <c:majorTickMark val="none"/>
        <c:minorTickMark val="none"/>
        <c:tickLblPos val="none"/>
        <c:crossAx val="434030504"/>
        <c:crosses val="autoZero"/>
        <c:auto val="1"/>
        <c:lblOffset val="100"/>
        <c:baseTimeUnit val="years"/>
      </c:dateAx>
      <c:valAx>
        <c:axId val="43403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817.66</c:v>
                </c:pt>
                <c:pt idx="1">
                  <c:v>929.73</c:v>
                </c:pt>
                <c:pt idx="2">
                  <c:v>860.09</c:v>
                </c:pt>
                <c:pt idx="3">
                  <c:v>855.61</c:v>
                </c:pt>
                <c:pt idx="4">
                  <c:v>803.45</c:v>
                </c:pt>
              </c:numCache>
            </c:numRef>
          </c:val>
          <c:extLst xmlns:c16r2="http://schemas.microsoft.com/office/drawing/2015/06/chart">
            <c:ext xmlns:c16="http://schemas.microsoft.com/office/drawing/2014/chart" uri="{C3380CC4-5D6E-409C-BE32-E72D297353CC}">
              <c16:uniqueId val="{00000000-12F7-430F-9DB1-D882925F33C0}"/>
            </c:ext>
          </c:extLst>
        </c:ser>
        <c:dLbls>
          <c:showLegendKey val="0"/>
          <c:showVal val="0"/>
          <c:showCatName val="0"/>
          <c:showSerName val="0"/>
          <c:showPercent val="0"/>
          <c:showBubbleSize val="0"/>
        </c:dLbls>
        <c:gapWidth val="150"/>
        <c:axId val="434034032"/>
        <c:axId val="4340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12F7-430F-9DB1-D882925F33C0}"/>
            </c:ext>
          </c:extLst>
        </c:ser>
        <c:dLbls>
          <c:showLegendKey val="0"/>
          <c:showVal val="0"/>
          <c:showCatName val="0"/>
          <c:showSerName val="0"/>
          <c:showPercent val="0"/>
          <c:showBubbleSize val="0"/>
        </c:dLbls>
        <c:marker val="1"/>
        <c:smooth val="0"/>
        <c:axId val="434034032"/>
        <c:axId val="434036776"/>
      </c:lineChart>
      <c:dateAx>
        <c:axId val="434034032"/>
        <c:scaling>
          <c:orientation val="minMax"/>
        </c:scaling>
        <c:delete val="1"/>
        <c:axPos val="b"/>
        <c:numFmt formatCode="ge" sourceLinked="1"/>
        <c:majorTickMark val="none"/>
        <c:minorTickMark val="none"/>
        <c:tickLblPos val="none"/>
        <c:crossAx val="434036776"/>
        <c:crosses val="autoZero"/>
        <c:auto val="1"/>
        <c:lblOffset val="100"/>
        <c:baseTimeUnit val="years"/>
      </c:dateAx>
      <c:valAx>
        <c:axId val="4340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3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81.42</c:v>
                </c:pt>
                <c:pt idx="1">
                  <c:v>66.03</c:v>
                </c:pt>
                <c:pt idx="2">
                  <c:v>67.739999999999995</c:v>
                </c:pt>
                <c:pt idx="3">
                  <c:v>86.66</c:v>
                </c:pt>
                <c:pt idx="4">
                  <c:v>89.68</c:v>
                </c:pt>
              </c:numCache>
            </c:numRef>
          </c:val>
          <c:extLst xmlns:c16r2="http://schemas.microsoft.com/office/drawing/2015/06/chart">
            <c:ext xmlns:c16="http://schemas.microsoft.com/office/drawing/2014/chart" uri="{C3380CC4-5D6E-409C-BE32-E72D297353CC}">
              <c16:uniqueId val="{00000000-A97D-480B-9487-EE89EE07FF1A}"/>
            </c:ext>
          </c:extLst>
        </c:ser>
        <c:dLbls>
          <c:showLegendKey val="0"/>
          <c:showVal val="0"/>
          <c:showCatName val="0"/>
          <c:showSerName val="0"/>
          <c:showPercent val="0"/>
          <c:showBubbleSize val="0"/>
        </c:dLbls>
        <c:gapWidth val="150"/>
        <c:axId val="434037168"/>
        <c:axId val="43403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A97D-480B-9487-EE89EE07FF1A}"/>
            </c:ext>
          </c:extLst>
        </c:ser>
        <c:dLbls>
          <c:showLegendKey val="0"/>
          <c:showVal val="0"/>
          <c:showCatName val="0"/>
          <c:showSerName val="0"/>
          <c:showPercent val="0"/>
          <c:showBubbleSize val="0"/>
        </c:dLbls>
        <c:marker val="1"/>
        <c:smooth val="0"/>
        <c:axId val="434037168"/>
        <c:axId val="434030896"/>
      </c:lineChart>
      <c:dateAx>
        <c:axId val="434037168"/>
        <c:scaling>
          <c:orientation val="minMax"/>
        </c:scaling>
        <c:delete val="1"/>
        <c:axPos val="b"/>
        <c:numFmt formatCode="ge" sourceLinked="1"/>
        <c:majorTickMark val="none"/>
        <c:minorTickMark val="none"/>
        <c:tickLblPos val="none"/>
        <c:crossAx val="434030896"/>
        <c:crosses val="autoZero"/>
        <c:auto val="1"/>
        <c:lblOffset val="100"/>
        <c:baseTimeUnit val="years"/>
      </c:dateAx>
      <c:valAx>
        <c:axId val="4340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265.20999999999998</c:v>
                </c:pt>
                <c:pt idx="1">
                  <c:v>330.12</c:v>
                </c:pt>
                <c:pt idx="2">
                  <c:v>323.14</c:v>
                </c:pt>
                <c:pt idx="3">
                  <c:v>253.15</c:v>
                </c:pt>
                <c:pt idx="4">
                  <c:v>250.8</c:v>
                </c:pt>
              </c:numCache>
            </c:numRef>
          </c:val>
          <c:extLst xmlns:c16r2="http://schemas.microsoft.com/office/drawing/2015/06/chart">
            <c:ext xmlns:c16="http://schemas.microsoft.com/office/drawing/2014/chart" uri="{C3380CC4-5D6E-409C-BE32-E72D297353CC}">
              <c16:uniqueId val="{00000000-7C46-443A-92FA-ADFF4FE5068B}"/>
            </c:ext>
          </c:extLst>
        </c:ser>
        <c:dLbls>
          <c:showLegendKey val="0"/>
          <c:showVal val="0"/>
          <c:showCatName val="0"/>
          <c:showSerName val="0"/>
          <c:showPercent val="0"/>
          <c:showBubbleSize val="0"/>
        </c:dLbls>
        <c:gapWidth val="150"/>
        <c:axId val="434033640"/>
        <c:axId val="43403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7C46-443A-92FA-ADFF4FE5068B}"/>
            </c:ext>
          </c:extLst>
        </c:ser>
        <c:dLbls>
          <c:showLegendKey val="0"/>
          <c:showVal val="0"/>
          <c:showCatName val="0"/>
          <c:showSerName val="0"/>
          <c:showPercent val="0"/>
          <c:showBubbleSize val="0"/>
        </c:dLbls>
        <c:marker val="1"/>
        <c:smooth val="0"/>
        <c:axId val="434033640"/>
        <c:axId val="434034424"/>
      </c:lineChart>
      <c:dateAx>
        <c:axId val="434033640"/>
        <c:scaling>
          <c:orientation val="minMax"/>
        </c:scaling>
        <c:delete val="1"/>
        <c:axPos val="b"/>
        <c:numFmt formatCode="ge" sourceLinked="1"/>
        <c:majorTickMark val="none"/>
        <c:minorTickMark val="none"/>
        <c:tickLblPos val="none"/>
        <c:crossAx val="434034424"/>
        <c:crosses val="autoZero"/>
        <c:auto val="1"/>
        <c:lblOffset val="100"/>
        <c:baseTimeUnit val="years"/>
      </c:dateAx>
      <c:valAx>
        <c:axId val="43403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3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香川県　観音寺市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60466</v>
      </c>
      <c r="AM8" s="68"/>
      <c r="AN8" s="68"/>
      <c r="AO8" s="68"/>
      <c r="AP8" s="68"/>
      <c r="AQ8" s="68"/>
      <c r="AR8" s="68"/>
      <c r="AS8" s="68"/>
      <c r="AT8" s="67">
        <f>データ!T6</f>
        <v>117.84</v>
      </c>
      <c r="AU8" s="67"/>
      <c r="AV8" s="67"/>
      <c r="AW8" s="67"/>
      <c r="AX8" s="67"/>
      <c r="AY8" s="67"/>
      <c r="AZ8" s="67"/>
      <c r="BA8" s="67"/>
      <c r="BB8" s="67">
        <f>データ!U6</f>
        <v>513.12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19.3</v>
      </c>
      <c r="Q10" s="67"/>
      <c r="R10" s="67"/>
      <c r="S10" s="67"/>
      <c r="T10" s="67"/>
      <c r="U10" s="67"/>
      <c r="V10" s="67"/>
      <c r="W10" s="67">
        <f>データ!Q6</f>
        <v>62.4</v>
      </c>
      <c r="X10" s="67"/>
      <c r="Y10" s="67"/>
      <c r="Z10" s="67"/>
      <c r="AA10" s="67"/>
      <c r="AB10" s="67"/>
      <c r="AC10" s="67"/>
      <c r="AD10" s="68">
        <f>データ!R6</f>
        <v>3159</v>
      </c>
      <c r="AE10" s="68"/>
      <c r="AF10" s="68"/>
      <c r="AG10" s="68"/>
      <c r="AH10" s="68"/>
      <c r="AI10" s="68"/>
      <c r="AJ10" s="68"/>
      <c r="AK10" s="2"/>
      <c r="AL10" s="68">
        <f>データ!V6</f>
        <v>11638</v>
      </c>
      <c r="AM10" s="68"/>
      <c r="AN10" s="68"/>
      <c r="AO10" s="68"/>
      <c r="AP10" s="68"/>
      <c r="AQ10" s="68"/>
      <c r="AR10" s="68"/>
      <c r="AS10" s="68"/>
      <c r="AT10" s="67">
        <f>データ!W6</f>
        <v>3.4</v>
      </c>
      <c r="AU10" s="67"/>
      <c r="AV10" s="67"/>
      <c r="AW10" s="67"/>
      <c r="AX10" s="67"/>
      <c r="AY10" s="67"/>
      <c r="AZ10" s="67"/>
      <c r="BA10" s="67"/>
      <c r="BB10" s="67">
        <f>データ!X6</f>
        <v>3422.94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8KDsQRhcsL4LInWE87pVJx4rkNf1RHCOOASuXshrVmNPdAeTGtY9DrBsVFztgrkz6hVsdAy1kPg6gQVz3G7cvQ==" saltValue="0MaOZR7seSY6lV2e05GW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372056</v>
      </c>
      <c r="D6" s="33">
        <f t="shared" si="3"/>
        <v>47</v>
      </c>
      <c r="E6" s="33">
        <f t="shared" si="3"/>
        <v>17</v>
      </c>
      <c r="F6" s="33">
        <f t="shared" si="3"/>
        <v>1</v>
      </c>
      <c r="G6" s="33">
        <f t="shared" si="3"/>
        <v>0</v>
      </c>
      <c r="H6" s="33" t="str">
        <f t="shared" si="3"/>
        <v>香川県　観音寺市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19.3</v>
      </c>
      <c r="Q6" s="34">
        <f t="shared" si="3"/>
        <v>62.4</v>
      </c>
      <c r="R6" s="34">
        <f t="shared" si="3"/>
        <v>3159</v>
      </c>
      <c r="S6" s="34">
        <f t="shared" si="3"/>
        <v>60466</v>
      </c>
      <c r="T6" s="34">
        <f t="shared" si="3"/>
        <v>117.84</v>
      </c>
      <c r="U6" s="34">
        <f t="shared" si="3"/>
        <v>513.12</v>
      </c>
      <c r="V6" s="34">
        <f t="shared" si="3"/>
        <v>11638</v>
      </c>
      <c r="W6" s="34">
        <f t="shared" si="3"/>
        <v>3.4</v>
      </c>
      <c r="X6" s="34">
        <f t="shared" si="3"/>
        <v>3422.94</v>
      </c>
      <c r="Y6" s="35">
        <f>IF(Y7="",NA(),Y7)</f>
        <v>83.15</v>
      </c>
      <c r="Z6" s="35">
        <f t="shared" ref="Z6:AH6" si="4">IF(Z7="",NA(),Z7)</f>
        <v>80.44</v>
      </c>
      <c r="AA6" s="35">
        <f t="shared" si="4"/>
        <v>78.69</v>
      </c>
      <c r="AB6" s="35">
        <f t="shared" si="4"/>
        <v>78.680000000000007</v>
      </c>
      <c r="AC6" s="35">
        <f t="shared" si="4"/>
        <v>79.73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817.66</v>
      </c>
      <c r="BG6" s="35">
        <f t="shared" ref="BG6:BO6" si="7">IF(BG7="",NA(),BG7)</f>
        <v>929.73</v>
      </c>
      <c r="BH6" s="35">
        <f t="shared" si="7"/>
        <v>860.09</v>
      </c>
      <c r="BI6" s="35">
        <f t="shared" si="7"/>
        <v>855.61</v>
      </c>
      <c r="BJ6" s="35">
        <f t="shared" si="7"/>
        <v>803.45</v>
      </c>
      <c r="BK6" s="35">
        <f t="shared" si="7"/>
        <v>721.06</v>
      </c>
      <c r="BL6" s="35">
        <f t="shared" si="7"/>
        <v>862.87</v>
      </c>
      <c r="BM6" s="35">
        <f t="shared" si="7"/>
        <v>716.96</v>
      </c>
      <c r="BN6" s="35">
        <f t="shared" si="7"/>
        <v>799.11</v>
      </c>
      <c r="BO6" s="35">
        <f t="shared" si="7"/>
        <v>768.62</v>
      </c>
      <c r="BP6" s="34" t="str">
        <f>IF(BP7="","",IF(BP7="-","【-】","【"&amp;SUBSTITUTE(TEXT(BP7,"#,##0.00"),"-","△")&amp;"】"))</f>
        <v>【682.78】</v>
      </c>
      <c r="BQ6" s="35">
        <f>IF(BQ7="",NA(),BQ7)</f>
        <v>81.42</v>
      </c>
      <c r="BR6" s="35">
        <f t="shared" ref="BR6:BZ6" si="8">IF(BR7="",NA(),BR7)</f>
        <v>66.03</v>
      </c>
      <c r="BS6" s="35">
        <f t="shared" si="8"/>
        <v>67.739999999999995</v>
      </c>
      <c r="BT6" s="35">
        <f t="shared" si="8"/>
        <v>86.66</v>
      </c>
      <c r="BU6" s="35">
        <f t="shared" si="8"/>
        <v>89.68</v>
      </c>
      <c r="BV6" s="35">
        <f t="shared" si="8"/>
        <v>84.86</v>
      </c>
      <c r="BW6" s="35">
        <f t="shared" si="8"/>
        <v>85.39</v>
      </c>
      <c r="BX6" s="35">
        <f t="shared" si="8"/>
        <v>88.09</v>
      </c>
      <c r="BY6" s="35">
        <f t="shared" si="8"/>
        <v>87.69</v>
      </c>
      <c r="BZ6" s="35">
        <f t="shared" si="8"/>
        <v>88.06</v>
      </c>
      <c r="CA6" s="34" t="str">
        <f>IF(CA7="","",IF(CA7="-","【-】","【"&amp;SUBSTITUTE(TEXT(CA7,"#,##0.00"),"-","△")&amp;"】"))</f>
        <v>【100.91】</v>
      </c>
      <c r="CB6" s="35">
        <f>IF(CB7="",NA(),CB7)</f>
        <v>265.20999999999998</v>
      </c>
      <c r="CC6" s="35">
        <f t="shared" ref="CC6:CK6" si="9">IF(CC7="",NA(),CC7)</f>
        <v>330.12</v>
      </c>
      <c r="CD6" s="35">
        <f t="shared" si="9"/>
        <v>323.14</v>
      </c>
      <c r="CE6" s="35">
        <f t="shared" si="9"/>
        <v>253.15</v>
      </c>
      <c r="CF6" s="35">
        <f t="shared" si="9"/>
        <v>250.8</v>
      </c>
      <c r="CG6" s="35">
        <f t="shared" si="9"/>
        <v>188.14</v>
      </c>
      <c r="CH6" s="35">
        <f t="shared" si="9"/>
        <v>188.79</v>
      </c>
      <c r="CI6" s="35">
        <f t="shared" si="9"/>
        <v>181.8</v>
      </c>
      <c r="CJ6" s="35">
        <f t="shared" si="9"/>
        <v>180.07</v>
      </c>
      <c r="CK6" s="35">
        <f t="shared" si="9"/>
        <v>179.32</v>
      </c>
      <c r="CL6" s="34" t="str">
        <f>IF(CL7="","",IF(CL7="-","【-】","【"&amp;SUBSTITUTE(TEXT(CL7,"#,##0.00"),"-","△")&amp;"】"))</f>
        <v>【136.86】</v>
      </c>
      <c r="CM6" s="35">
        <f>IF(CM7="",NA(),CM7)</f>
        <v>51.91</v>
      </c>
      <c r="CN6" s="35">
        <f t="shared" ref="CN6:CV6" si="10">IF(CN7="",NA(),CN7)</f>
        <v>57.68</v>
      </c>
      <c r="CO6" s="35">
        <f t="shared" si="10"/>
        <v>51.87</v>
      </c>
      <c r="CP6" s="35">
        <f t="shared" si="10"/>
        <v>50.79</v>
      </c>
      <c r="CQ6" s="35">
        <f t="shared" si="10"/>
        <v>51.76</v>
      </c>
      <c r="CR6" s="35">
        <f t="shared" si="10"/>
        <v>64.23</v>
      </c>
      <c r="CS6" s="35">
        <f t="shared" si="10"/>
        <v>59.4</v>
      </c>
      <c r="CT6" s="35">
        <f t="shared" si="10"/>
        <v>59.35</v>
      </c>
      <c r="CU6" s="35">
        <f t="shared" si="10"/>
        <v>58.4</v>
      </c>
      <c r="CV6" s="35">
        <f t="shared" si="10"/>
        <v>58</v>
      </c>
      <c r="CW6" s="34" t="str">
        <f>IF(CW7="","",IF(CW7="-","【-】","【"&amp;SUBSTITUTE(TEXT(CW7,"#,##0.00"),"-","△")&amp;"】"))</f>
        <v>【58.98】</v>
      </c>
      <c r="CX6" s="35">
        <f>IF(CX7="",NA(),CX7)</f>
        <v>83.15</v>
      </c>
      <c r="CY6" s="35">
        <f t="shared" ref="CY6:DG6" si="11">IF(CY7="",NA(),CY7)</f>
        <v>84.5</v>
      </c>
      <c r="CZ6" s="35">
        <f t="shared" si="11"/>
        <v>84.6</v>
      </c>
      <c r="DA6" s="35">
        <f t="shared" si="11"/>
        <v>84.95</v>
      </c>
      <c r="DB6" s="35">
        <f t="shared" si="11"/>
        <v>85.29</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372056</v>
      </c>
      <c r="D7" s="37">
        <v>47</v>
      </c>
      <c r="E7" s="37">
        <v>17</v>
      </c>
      <c r="F7" s="37">
        <v>1</v>
      </c>
      <c r="G7" s="37">
        <v>0</v>
      </c>
      <c r="H7" s="37" t="s">
        <v>98</v>
      </c>
      <c r="I7" s="37" t="s">
        <v>99</v>
      </c>
      <c r="J7" s="37" t="s">
        <v>100</v>
      </c>
      <c r="K7" s="37" t="s">
        <v>101</v>
      </c>
      <c r="L7" s="37" t="s">
        <v>102</v>
      </c>
      <c r="M7" s="37" t="s">
        <v>103</v>
      </c>
      <c r="N7" s="38" t="s">
        <v>104</v>
      </c>
      <c r="O7" s="38" t="s">
        <v>105</v>
      </c>
      <c r="P7" s="38">
        <v>19.3</v>
      </c>
      <c r="Q7" s="38">
        <v>62.4</v>
      </c>
      <c r="R7" s="38">
        <v>3159</v>
      </c>
      <c r="S7" s="38">
        <v>60466</v>
      </c>
      <c r="T7" s="38">
        <v>117.84</v>
      </c>
      <c r="U7" s="38">
        <v>513.12</v>
      </c>
      <c r="V7" s="38">
        <v>11638</v>
      </c>
      <c r="W7" s="38">
        <v>3.4</v>
      </c>
      <c r="X7" s="38">
        <v>3422.94</v>
      </c>
      <c r="Y7" s="38">
        <v>83.15</v>
      </c>
      <c r="Z7" s="38">
        <v>80.44</v>
      </c>
      <c r="AA7" s="38">
        <v>78.69</v>
      </c>
      <c r="AB7" s="38">
        <v>78.680000000000007</v>
      </c>
      <c r="AC7" s="38">
        <v>79.73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817.66</v>
      </c>
      <c r="BG7" s="38">
        <v>929.73</v>
      </c>
      <c r="BH7" s="38">
        <v>860.09</v>
      </c>
      <c r="BI7" s="38">
        <v>855.61</v>
      </c>
      <c r="BJ7" s="38">
        <v>803.45</v>
      </c>
      <c r="BK7" s="38">
        <v>721.06</v>
      </c>
      <c r="BL7" s="38">
        <v>862.87</v>
      </c>
      <c r="BM7" s="38">
        <v>716.96</v>
      </c>
      <c r="BN7" s="38">
        <v>799.11</v>
      </c>
      <c r="BO7" s="38">
        <v>768.62</v>
      </c>
      <c r="BP7" s="38">
        <v>682.78</v>
      </c>
      <c r="BQ7" s="38">
        <v>81.42</v>
      </c>
      <c r="BR7" s="38">
        <v>66.03</v>
      </c>
      <c r="BS7" s="38">
        <v>67.739999999999995</v>
      </c>
      <c r="BT7" s="38">
        <v>86.66</v>
      </c>
      <c r="BU7" s="38">
        <v>89.68</v>
      </c>
      <c r="BV7" s="38">
        <v>84.86</v>
      </c>
      <c r="BW7" s="38">
        <v>85.39</v>
      </c>
      <c r="BX7" s="38">
        <v>88.09</v>
      </c>
      <c r="BY7" s="38">
        <v>87.69</v>
      </c>
      <c r="BZ7" s="38">
        <v>88.06</v>
      </c>
      <c r="CA7" s="38">
        <v>100.91</v>
      </c>
      <c r="CB7" s="38">
        <v>265.20999999999998</v>
      </c>
      <c r="CC7" s="38">
        <v>330.12</v>
      </c>
      <c r="CD7" s="38">
        <v>323.14</v>
      </c>
      <c r="CE7" s="38">
        <v>253.15</v>
      </c>
      <c r="CF7" s="38">
        <v>250.8</v>
      </c>
      <c r="CG7" s="38">
        <v>188.14</v>
      </c>
      <c r="CH7" s="38">
        <v>188.79</v>
      </c>
      <c r="CI7" s="38">
        <v>181.8</v>
      </c>
      <c r="CJ7" s="38">
        <v>180.07</v>
      </c>
      <c r="CK7" s="38">
        <v>179.32</v>
      </c>
      <c r="CL7" s="38">
        <v>136.86000000000001</v>
      </c>
      <c r="CM7" s="38">
        <v>51.91</v>
      </c>
      <c r="CN7" s="38">
        <v>57.68</v>
      </c>
      <c r="CO7" s="38">
        <v>51.87</v>
      </c>
      <c r="CP7" s="38">
        <v>50.79</v>
      </c>
      <c r="CQ7" s="38">
        <v>51.76</v>
      </c>
      <c r="CR7" s="38">
        <v>64.23</v>
      </c>
      <c r="CS7" s="38">
        <v>59.4</v>
      </c>
      <c r="CT7" s="38">
        <v>59.35</v>
      </c>
      <c r="CU7" s="38">
        <v>58.4</v>
      </c>
      <c r="CV7" s="38">
        <v>58</v>
      </c>
      <c r="CW7" s="38">
        <v>58.98</v>
      </c>
      <c r="CX7" s="38">
        <v>83.15</v>
      </c>
      <c r="CY7" s="38">
        <v>84.5</v>
      </c>
      <c r="CZ7" s="38">
        <v>84.6</v>
      </c>
      <c r="DA7" s="38">
        <v>84.95</v>
      </c>
      <c r="DB7" s="38">
        <v>85.29</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