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ity.kanonji.local\共有\各課フォルダ\下水道課\10庶務普及係\02.公営企業会計関係\11.経営比較分析表\02.2020年\02_上記の回答\"/>
    </mc:Choice>
  </mc:AlternateContent>
  <workbookProtection workbookAlgorithmName="SHA-512" workbookHashValue="6LvBGQQBAFiguJ6zrCBoWOewbPZURZvOe4Iyn36Mtve6CFeuytbigsUAMynGTH06oMFUcukEUfdh3wlgc3XrjQ==" workbookSaltValue="yJqfTISooCqWbmEGxygV9w==" workbookSpinCount="100000" lockStructure="1"/>
  <bookViews>
    <workbookView xWindow="0" yWindow="0" windowWidth="11490" windowHeight="73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<sst xmlns="http://schemas.openxmlformats.org/spreadsheetml/2006/main" count="236" uniqueCount="118">
  <si>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</si>
  <si>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</si>
  <si>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</si>
  <si>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</si>
  <si>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</si>
  <si>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</si>
  <si>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</si>
  <si>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</si>
  <si>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</si>
  <si>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</si>
  <si>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</si>
  <si>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</si>
  <si>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</si>
  <si>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</si>
  <si>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</si>
  <si>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</si>
  <si>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</si>
  <si>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</si>
  <si>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</si>
  <si>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</si>
  <si>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</si>
  <si>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</si>
  <si>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</si>
  <si>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</si>
  <si>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</si>
  <si>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</si>
  <si>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</si>
  <si>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</si>
  <si>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</si>
  <si>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</si>
  <si>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</si>
  <si>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</si>
  <si>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</si>
  <si>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</si>
  <si>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</si>
  <si>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</si>
  <si>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</si>
  <si>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</si>
  <si>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</si>
  <si>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</si>
  <si>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</si>
  <si>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</si>
  <si>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</si>
  <si>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</si>
  <si>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</si>
  <si>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</si>
  <si>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</si>
  <si>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</si>
  <si>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</si>
  <si>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</si>
  <si>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</si>
  <si>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</si>
  <si>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</si>
  <si>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</si>
  <si>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</si>
  <si>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</si>
  <si>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</si>
  <si>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</si>
  <si>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</si>
  <si>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</si>
  <si>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</si>
  <si>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</si>
  <si>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</si>
  <si>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</si>
  <si>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</si>
  <si>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</si>
  <si>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</si>
  <si>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</si>
  <si>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</si>
  <si>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</si>
  <si>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</si>
  <si>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</si>
  <si>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</si>
  <si>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</si>
  <si>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</si>
  <si>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</si>
  <si>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</si>
  <si>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</si>
  <si>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</si>
  <si>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</si>
  <si>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</si>
  <si>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</si>
  <si>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</si>
  <si>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</si>
  <si>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</si>
  <si>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</si>
  <si>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</si>
  <si>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</si>
  <si>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</si>
  <si>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</si>
  <si>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</si>
  <si>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</si>
  <si>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</si>
  <si>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</si>
  <si>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</si>
  <si>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</si>
  <si>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観音寺市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</si>
  <si>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</si>
  <si>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</si>
  <si>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</si>
  <si>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</si>
  <si>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</si>
  <si>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</si>
  <si>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</si>
  <si>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</si>
  <si>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</si>
  <si>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</si>
  <si>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</si>
  <si>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</si>
  <si>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</si>
  <si>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</si>
  <si>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</si>
  <si>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</si>
  <si>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</si>
  <si>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</si>
  <si>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令和2年度より公営企業会計に移行し、減価償却資産の管理や財務諸表による経営管理を行っている。それにより現在の経営状況と資産運用が厳しいことを把握し、また、この状況を改善させるため経営戦略による10年以上の計画を令和2年度中に策定する。
　その中で、処理場の更新といった大規模工事、し尿等との共同化といった新たな取り組みも計画に組み込むことで、経営を健全化させたい。</t>
    <rPh sb="2" eb="3">
      <t>レイ</t>
    </rPh>
    <rPh sb="3" eb="4">
      <t>ワ</t>
    </rPh>
    <rPh sb="5" eb="7">
      <t>ネンド</t>
    </rPh>
    <rPh sb="9" eb="11">
      <t>コウエイ</t>
    </rPh>
    <rPh sb="11" eb="13">
      <t>キギョウ</t>
    </rPh>
    <rPh sb="13" eb="15">
      <t>カイケイ</t>
    </rPh>
    <rPh sb="16" eb="18">
      <t>イコウ</t>
    </rPh>
    <rPh sb="20" eb="22">
      <t>ゲンカ</t>
    </rPh>
    <rPh sb="22" eb="24">
      <t>ショウキャク</t>
    </rPh>
    <rPh sb="24" eb="26">
      <t>シサン</t>
    </rPh>
    <rPh sb="27" eb="29">
      <t>カンリ</t>
    </rPh>
    <rPh sb="30" eb="32">
      <t>ザイム</t>
    </rPh>
    <rPh sb="32" eb="34">
      <t>ショヒョウ</t>
    </rPh>
    <rPh sb="37" eb="39">
      <t>ケイエイ</t>
    </rPh>
    <rPh sb="39" eb="41">
      <t>カンリ</t>
    </rPh>
    <rPh sb="42" eb="43">
      <t>オコナ</t>
    </rPh>
    <rPh sb="53" eb="55">
      <t>ゲンザイ</t>
    </rPh>
    <rPh sb="56" eb="58">
      <t>ケイエイ</t>
    </rPh>
    <rPh sb="58" eb="60">
      <t>ジョウキョウ</t>
    </rPh>
    <rPh sb="61" eb="63">
      <t>シサン</t>
    </rPh>
    <rPh sb="63" eb="65">
      <t>ウンヨウ</t>
    </rPh>
    <rPh sb="66" eb="67">
      <t>キビ</t>
    </rPh>
    <rPh sb="72" eb="74">
      <t>ハアク</t>
    </rPh>
    <rPh sb="81" eb="83">
      <t>ジョウキョウ</t>
    </rPh>
    <rPh sb="84" eb="86">
      <t>カイゼン</t>
    </rPh>
    <rPh sb="91" eb="93">
      <t>ケイエイ</t>
    </rPh>
    <rPh sb="93" eb="95">
      <t>センリャク</t>
    </rPh>
    <rPh sb="100" eb="101">
      <t>ネン</t>
    </rPh>
    <rPh sb="101" eb="103">
      <t>イジョウ</t>
    </rPh>
    <rPh sb="104" eb="106">
      <t>ケイカク</t>
    </rPh>
    <rPh sb="107" eb="108">
      <t>レイ</t>
    </rPh>
    <rPh sb="108" eb="109">
      <t>ワ</t>
    </rPh>
    <rPh sb="110" eb="112">
      <t>ネンド</t>
    </rPh>
    <rPh sb="112" eb="113">
      <t>チュウ</t>
    </rPh>
    <rPh sb="114" eb="116">
      <t>サクテイ</t>
    </rPh>
    <rPh sb="123" eb="124">
      <t>ナカ</t>
    </rPh>
    <rPh sb="126" eb="129">
      <t>ショリジョウ</t>
    </rPh>
    <rPh sb="130" eb="132">
      <t>コウシン</t>
    </rPh>
    <rPh sb="136" eb="139">
      <t>ダイキボ</t>
    </rPh>
    <rPh sb="139" eb="141">
      <t>コウジ</t>
    </rPh>
    <rPh sb="143" eb="144">
      <t>ニョウ</t>
    </rPh>
    <rPh sb="144" eb="145">
      <t>ナド</t>
    </rPh>
    <rPh sb="147" eb="150">
      <t>キョウドウカ</t>
    </rPh>
    <rPh sb="154" eb="155">
      <t>アラ</t>
    </rPh>
    <rPh sb="157" eb="158">
      <t>ト</t>
    </rPh>
    <rPh sb="159" eb="160">
      <t>ク</t>
    </rPh>
    <rPh sb="162" eb="164">
      <t>ケイカク</t>
    </rPh>
    <rPh sb="165" eb="166">
      <t>ク</t>
    </rPh>
    <rPh sb="167" eb="168">
      <t>コ</t>
    </rPh>
    <rPh sb="173" eb="175">
      <t>ケイエイ</t>
    </rPh>
    <rPh sb="176" eb="179">
      <t>ケンゼンカ</t>
    </rPh>
    <phoneticPr fontId="4"/>
  </si>
  <si>
    <t xml:space="preserve">
　令和2年度より公営企業会計に移行したため、打切り決算による特例的未収金が、収益的収支比率や企業債残高対事業規模比率にその影響がでている。
　また、収益的収支比率が低い水準である点について、その一因としては基準内操出金の一部が補填されていない事が挙げられる。
　経費回収率や汚水処理原価は、汚水処理に係る費用削減等の効果もあり、汚水処理費が逓減したことによるが、今後は処理場の改築、施設の耐震耐水化等により、支出増加が想定される。それに対して、経費回収のための使用料見直しが今後の検討課題になる。
　施設利用率と水洗化率はほぼ横ばいであるが、類似団体平均値からの乖離は改善されていない。</t>
    <rPh sb="2" eb="3">
      <t>レイ</t>
    </rPh>
    <rPh sb="3" eb="4">
      <t>ワ</t>
    </rPh>
    <rPh sb="5" eb="6">
      <t>ネン</t>
    </rPh>
    <rPh sb="6" eb="7">
      <t>ド</t>
    </rPh>
    <rPh sb="9" eb="11">
      <t>コウエイ</t>
    </rPh>
    <rPh sb="11" eb="13">
      <t>キギョウ</t>
    </rPh>
    <rPh sb="13" eb="15">
      <t>カイケイ</t>
    </rPh>
    <rPh sb="16" eb="18">
      <t>イコウ</t>
    </rPh>
    <rPh sb="23" eb="25">
      <t>ウチキ</t>
    </rPh>
    <rPh sb="26" eb="28">
      <t>ケッサン</t>
    </rPh>
    <rPh sb="31" eb="34">
      <t>トクレイテキ</t>
    </rPh>
    <rPh sb="34" eb="37">
      <t>ミシュウキン</t>
    </rPh>
    <rPh sb="39" eb="42">
      <t>シュウエキテキ</t>
    </rPh>
    <rPh sb="42" eb="44">
      <t>シュウシ</t>
    </rPh>
    <rPh sb="44" eb="46">
      <t>ヒリツ</t>
    </rPh>
    <rPh sb="47" eb="49">
      <t>キギョウ</t>
    </rPh>
    <rPh sb="49" eb="50">
      <t>サイ</t>
    </rPh>
    <rPh sb="50" eb="52">
      <t>ザンダカ</t>
    </rPh>
    <rPh sb="52" eb="53">
      <t>タイ</t>
    </rPh>
    <rPh sb="53" eb="55">
      <t>ジギョウ</t>
    </rPh>
    <rPh sb="55" eb="57">
      <t>キボ</t>
    </rPh>
    <rPh sb="57" eb="59">
      <t>ヒリツ</t>
    </rPh>
    <rPh sb="62" eb="64">
      <t>エイキョウ</t>
    </rPh>
    <rPh sb="75" eb="78">
      <t>シュウエキテキ</t>
    </rPh>
    <rPh sb="78" eb="80">
      <t>シュウシ</t>
    </rPh>
    <rPh sb="80" eb="82">
      <t>ヒリツ</t>
    </rPh>
    <rPh sb="83" eb="84">
      <t>ヒク</t>
    </rPh>
    <rPh sb="85" eb="87">
      <t>スイジュン</t>
    </rPh>
    <rPh sb="90" eb="91">
      <t>テン</t>
    </rPh>
    <rPh sb="98" eb="100">
      <t>イチイン</t>
    </rPh>
    <rPh sb="104" eb="107">
      <t>キジュンナイ</t>
    </rPh>
    <rPh sb="107" eb="109">
      <t>クリダシ</t>
    </rPh>
    <rPh sb="109" eb="110">
      <t>カネ</t>
    </rPh>
    <rPh sb="111" eb="113">
      <t>イチブ</t>
    </rPh>
    <rPh sb="114" eb="116">
      <t>ホテン</t>
    </rPh>
    <rPh sb="122" eb="123">
      <t>コト</t>
    </rPh>
    <rPh sb="124" eb="125">
      <t>ア</t>
    </rPh>
    <rPh sb="138" eb="140">
      <t>オスイ</t>
    </rPh>
    <rPh sb="140" eb="142">
      <t>ショリ</t>
    </rPh>
    <rPh sb="142" eb="144">
      <t>ゲンカ</t>
    </rPh>
    <rPh sb="155" eb="157">
      <t>サクゲン</t>
    </rPh>
    <rPh sb="182" eb="184">
      <t>コンゴ</t>
    </rPh>
    <rPh sb="185" eb="187">
      <t>ショリ</t>
    </rPh>
    <rPh sb="187" eb="188">
      <t>ジョウ</t>
    </rPh>
    <rPh sb="189" eb="191">
      <t>カイチク</t>
    </rPh>
    <rPh sb="192" eb="194">
      <t>シセツ</t>
    </rPh>
    <rPh sb="205" eb="207">
      <t>シシュツ</t>
    </rPh>
    <rPh sb="207" eb="209">
      <t>ゾウカ</t>
    </rPh>
    <rPh sb="210" eb="212">
      <t>ソウテイ</t>
    </rPh>
    <rPh sb="219" eb="220">
      <t>タイ</t>
    </rPh>
    <rPh sb="223" eb="225">
      <t>ケイヒ</t>
    </rPh>
    <rPh sb="225" eb="227">
      <t>カイシュウ</t>
    </rPh>
    <rPh sb="231" eb="233">
      <t>シヨウ</t>
    </rPh>
    <rPh sb="233" eb="234">
      <t>リョウ</t>
    </rPh>
    <rPh sb="234" eb="236">
      <t>ミナオ</t>
    </rPh>
    <rPh sb="238" eb="240">
      <t>コンゴ</t>
    </rPh>
    <rPh sb="241" eb="243">
      <t>ケントウ</t>
    </rPh>
    <rPh sb="243" eb="245">
      <t>カダイ</t>
    </rPh>
    <rPh sb="251" eb="253">
      <t>シセツ</t>
    </rPh>
    <rPh sb="253" eb="255">
      <t>リヨウ</t>
    </rPh>
    <rPh sb="255" eb="256">
      <t>リツ</t>
    </rPh>
    <rPh sb="257" eb="260">
      <t>スイセンカ</t>
    </rPh>
    <rPh sb="260" eb="261">
      <t>リツ</t>
    </rPh>
    <rPh sb="264" eb="265">
      <t>ヨコ</t>
    </rPh>
    <rPh sb="272" eb="274">
      <t>ルイジ</t>
    </rPh>
    <rPh sb="274" eb="276">
      <t>ダンタイ</t>
    </rPh>
    <rPh sb="276" eb="278">
      <t>ヘイキン</t>
    </rPh>
    <rPh sb="278" eb="279">
      <t>チ</t>
    </rPh>
    <rPh sb="282" eb="284">
      <t>カイリ</t>
    </rPh>
    <rPh sb="285" eb="287">
      <t>カイゼン</t>
    </rPh>
    <phoneticPr fontId="4"/>
  </si>
  <si>
    <t xml:space="preserve">
　昭和５４年から供用を開始しており、管渠改善率0%については、管渠更新の実績が無いためとなっている。
　管渠自体の老朽化は進んでおり、必要な箇所にはストックマネジメント計画に基づいて更新・維持を行っていく。
　処理場については今後の改築を計画し、ポンプ場については耐震化を進めている。今後は耐水化についても視野に入れ、水害にも強い施設維持を計画していく。</t>
    <rPh sb="2" eb="4">
      <t>ショウワ</t>
    </rPh>
    <rPh sb="6" eb="7">
      <t>ネン</t>
    </rPh>
    <rPh sb="9" eb="11">
      <t>キョウヨウ</t>
    </rPh>
    <rPh sb="12" eb="14">
      <t>カイシ</t>
    </rPh>
    <rPh sb="114" eb="116">
      <t>コンゴ</t>
    </rPh>
    <rPh sb="117" eb="119">
      <t>カイチク</t>
    </rPh>
    <rPh sb="120" eb="122">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</si>
</sst>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56-4AB3-9597-FF97A59D5847}"/>
            </c:ext>
          </c:extLst>
        </c:ser>
        <c:dLbls>
          <c:showLegendKey val="0"/>
          <c:showVal val="0"/>
          <c:showCatName val="0"/>
          <c:showSerName val="0"/>
          <c:showPercent val="0"/>
          <c:showBubbleSize val="0"/>
        </c:dLbls>
        <c:gapWidth val="150"/>
        <c:axId val="427897576"/>
        <c:axId val="42789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xmlns:c16r2="http://schemas.microsoft.com/office/drawing/2015/06/chart">
            <c:ext xmlns:c16="http://schemas.microsoft.com/office/drawing/2014/chart" uri="{C3380CC4-5D6E-409C-BE32-E72D297353CC}">
              <c16:uniqueId val="{00000001-0A56-4AB3-9597-FF97A59D5847}"/>
            </c:ext>
          </c:extLst>
        </c:ser>
        <c:dLbls>
          <c:showLegendKey val="0"/>
          <c:showVal val="0"/>
          <c:showCatName val="0"/>
          <c:showSerName val="0"/>
          <c:showPercent val="0"/>
          <c:showBubbleSize val="0"/>
        </c:dLbls>
        <c:marker val="1"/>
        <c:smooth val="0"/>
        <c:axId val="427897576"/>
        <c:axId val="427893656"/>
      </c:lineChart>
      <c:dateAx>
        <c:axId val="427897576"/>
        <c:scaling>
          <c:orientation val="minMax"/>
        </c:scaling>
        <c:delete val="1"/>
        <c:axPos val="b"/>
        <c:numFmt formatCode="&quot;H&quot;yy" sourceLinked="1"/>
        <c:majorTickMark val="none"/>
        <c:minorTickMark val="none"/>
        <c:tickLblPos val="none"/>
        <c:crossAx val="427893656"/>
        <c:crosses val="autoZero"/>
        <c:auto val="1"/>
        <c:lblOffset val="100"/>
        <c:baseTimeUnit val="years"/>
      </c:dateAx>
      <c:valAx>
        <c:axId val="42789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9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57.68</c:v>
                </c:pt>
                <c:pt idx="1">
                  <c:v>51.87</c:v>
                </c:pt>
                <c:pt idx="2">
                  <c:v>50.79</c:v>
                </c:pt>
                <c:pt idx="3">
                  <c:v>51.76</c:v>
                </c:pt>
                <c:pt idx="4">
                  <c:v>47.66</c:v>
                </c:pt>
              </c:numCache>
            </c:numRef>
          </c:val>
          <c:extLst xmlns:c16r2="http://schemas.microsoft.com/office/drawing/2015/06/chart">
            <c:ext xmlns:c16="http://schemas.microsoft.com/office/drawing/2014/chart" uri="{C3380CC4-5D6E-409C-BE32-E72D297353CC}">
              <c16:uniqueId val="{00000000-65A5-4EB6-B114-634CA8EB8A84}"/>
            </c:ext>
          </c:extLst>
        </c:ser>
        <c:dLbls>
          <c:showLegendKey val="0"/>
          <c:showVal val="0"/>
          <c:showCatName val="0"/>
          <c:showSerName val="0"/>
          <c:showPercent val="0"/>
          <c:showBubbleSize val="0"/>
        </c:dLbls>
        <c:gapWidth val="150"/>
        <c:axId val="431419824"/>
        <c:axId val="43142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xmlns:c16r2="http://schemas.microsoft.com/office/drawing/2015/06/chart">
            <c:ext xmlns:c16="http://schemas.microsoft.com/office/drawing/2014/chart" uri="{C3380CC4-5D6E-409C-BE32-E72D297353CC}">
              <c16:uniqueId val="{00000001-65A5-4EB6-B114-634CA8EB8A84}"/>
            </c:ext>
          </c:extLst>
        </c:ser>
        <c:dLbls>
          <c:showLegendKey val="0"/>
          <c:showVal val="0"/>
          <c:showCatName val="0"/>
          <c:showSerName val="0"/>
          <c:showPercent val="0"/>
          <c:showBubbleSize val="0"/>
        </c:dLbls>
        <c:marker val="1"/>
        <c:smooth val="0"/>
        <c:axId val="431419824"/>
        <c:axId val="431422568"/>
      </c:lineChart>
      <c:dateAx>
        <c:axId val="431419824"/>
        <c:scaling>
          <c:orientation val="minMax"/>
        </c:scaling>
        <c:delete val="1"/>
        <c:axPos val="b"/>
        <c:numFmt formatCode="&quot;H&quot;yy" sourceLinked="1"/>
        <c:majorTickMark val="none"/>
        <c:minorTickMark val="none"/>
        <c:tickLblPos val="none"/>
        <c:crossAx val="431422568"/>
        <c:crosses val="autoZero"/>
        <c:auto val="1"/>
        <c:lblOffset val="100"/>
        <c:baseTimeUnit val="years"/>
      </c:dateAx>
      <c:valAx>
        <c:axId val="43142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41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84.5</c:v>
                </c:pt>
                <c:pt idx="1">
                  <c:v>84.6</c:v>
                </c:pt>
                <c:pt idx="2">
                  <c:v>84.95</c:v>
                </c:pt>
                <c:pt idx="3">
                  <c:v>85.29</c:v>
                </c:pt>
                <c:pt idx="4">
                  <c:v>85.38</c:v>
                </c:pt>
              </c:numCache>
            </c:numRef>
          </c:val>
          <c:extLst xmlns:c16r2="http://schemas.microsoft.com/office/drawing/2015/06/chart">
            <c:ext xmlns:c16="http://schemas.microsoft.com/office/drawing/2014/chart" uri="{C3380CC4-5D6E-409C-BE32-E72D297353CC}">
              <c16:uniqueId val="{00000000-3A62-42FF-B6D9-D811C65E68F4}"/>
            </c:ext>
          </c:extLst>
        </c:ser>
        <c:dLbls>
          <c:showLegendKey val="0"/>
          <c:showVal val="0"/>
          <c:showCatName val="0"/>
          <c:showSerName val="0"/>
          <c:showPercent val="0"/>
          <c:showBubbleSize val="0"/>
        </c:dLbls>
        <c:gapWidth val="150"/>
        <c:axId val="431421000"/>
        <c:axId val="43141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xmlns:c16r2="http://schemas.microsoft.com/office/drawing/2015/06/chart">
            <c:ext xmlns:c16="http://schemas.microsoft.com/office/drawing/2014/chart" uri="{C3380CC4-5D6E-409C-BE32-E72D297353CC}">
              <c16:uniqueId val="{00000001-3A62-42FF-B6D9-D811C65E68F4}"/>
            </c:ext>
          </c:extLst>
        </c:ser>
        <c:dLbls>
          <c:showLegendKey val="0"/>
          <c:showVal val="0"/>
          <c:showCatName val="0"/>
          <c:showSerName val="0"/>
          <c:showPercent val="0"/>
          <c:showBubbleSize val="0"/>
        </c:dLbls>
        <c:marker val="1"/>
        <c:smooth val="0"/>
        <c:axId val="431421000"/>
        <c:axId val="431415120"/>
      </c:lineChart>
      <c:dateAx>
        <c:axId val="431421000"/>
        <c:scaling>
          <c:orientation val="minMax"/>
        </c:scaling>
        <c:delete val="1"/>
        <c:axPos val="b"/>
        <c:numFmt formatCode="&quot;H&quot;yy" sourceLinked="1"/>
        <c:majorTickMark val="none"/>
        <c:minorTickMark val="none"/>
        <c:tickLblPos val="none"/>
        <c:crossAx val="431415120"/>
        <c:crosses val="autoZero"/>
        <c:auto val="1"/>
        <c:lblOffset val="100"/>
        <c:baseTimeUnit val="years"/>
      </c:dateAx>
      <c:valAx>
        <c:axId val="43141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42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80.44</c:v>
                </c:pt>
                <c:pt idx="1">
                  <c:v>78.69</c:v>
                </c:pt>
                <c:pt idx="2">
                  <c:v>78.680000000000007</c:v>
                </c:pt>
                <c:pt idx="3">
                  <c:v>79.73</c:v>
                </c:pt>
                <c:pt idx="4">
                  <c:v>70.98</c:v>
                </c:pt>
              </c:numCache>
            </c:numRef>
          </c:val>
          <c:extLst xmlns:c16r2="http://schemas.microsoft.com/office/drawing/2015/06/chart">
            <c:ext xmlns:c16="http://schemas.microsoft.com/office/drawing/2014/chart" uri="{C3380CC4-5D6E-409C-BE32-E72D297353CC}">
              <c16:uniqueId val="{00000000-9378-4BEA-B390-F022CBC3A53D}"/>
            </c:ext>
          </c:extLst>
        </c:ser>
        <c:dLbls>
          <c:showLegendKey val="0"/>
          <c:showVal val="0"/>
          <c:showCatName val="0"/>
          <c:showSerName val="0"/>
          <c:showPercent val="0"/>
          <c:showBubbleSize val="0"/>
        </c:dLbls>
        <c:gapWidth val="150"/>
        <c:axId val="427896008"/>
        <c:axId val="42789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78-4BEA-B390-F022CBC3A53D}"/>
            </c:ext>
          </c:extLst>
        </c:ser>
        <c:dLbls>
          <c:showLegendKey val="0"/>
          <c:showVal val="0"/>
          <c:showCatName val="0"/>
          <c:showSerName val="0"/>
          <c:showPercent val="0"/>
          <c:showBubbleSize val="0"/>
        </c:dLbls>
        <c:marker val="1"/>
        <c:smooth val="0"/>
        <c:axId val="427896008"/>
        <c:axId val="427897968"/>
      </c:lineChart>
      <c:dateAx>
        <c:axId val="427896008"/>
        <c:scaling>
          <c:orientation val="minMax"/>
        </c:scaling>
        <c:delete val="1"/>
        <c:axPos val="b"/>
        <c:numFmt formatCode="&quot;H&quot;yy" sourceLinked="1"/>
        <c:majorTickMark val="none"/>
        <c:minorTickMark val="none"/>
        <c:tickLblPos val="none"/>
        <c:crossAx val="427897968"/>
        <c:crosses val="autoZero"/>
        <c:auto val="1"/>
        <c:lblOffset val="100"/>
        <c:baseTimeUnit val="years"/>
      </c:dateAx>
      <c:valAx>
        <c:axId val="42789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9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5C-4302-9386-26DD7BA9C584}"/>
            </c:ext>
          </c:extLst>
        </c:ser>
        <c:dLbls>
          <c:showLegendKey val="0"/>
          <c:showVal val="0"/>
          <c:showCatName val="0"/>
          <c:showSerName val="0"/>
          <c:showPercent val="0"/>
          <c:showBubbleSize val="0"/>
        </c:dLbls>
        <c:gapWidth val="150"/>
        <c:axId val="427898360"/>
        <c:axId val="42789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5C-4302-9386-26DD7BA9C584}"/>
            </c:ext>
          </c:extLst>
        </c:ser>
        <c:dLbls>
          <c:showLegendKey val="0"/>
          <c:showVal val="0"/>
          <c:showCatName val="0"/>
          <c:showSerName val="0"/>
          <c:showPercent val="0"/>
          <c:showBubbleSize val="0"/>
        </c:dLbls>
        <c:marker val="1"/>
        <c:smooth val="0"/>
        <c:axId val="427898360"/>
        <c:axId val="427899928"/>
      </c:lineChart>
      <c:dateAx>
        <c:axId val="427898360"/>
        <c:scaling>
          <c:orientation val="minMax"/>
        </c:scaling>
        <c:delete val="1"/>
        <c:axPos val="b"/>
        <c:numFmt formatCode="&quot;H&quot;yy" sourceLinked="1"/>
        <c:majorTickMark val="none"/>
        <c:minorTickMark val="none"/>
        <c:tickLblPos val="none"/>
        <c:crossAx val="427899928"/>
        <c:crosses val="autoZero"/>
        <c:auto val="1"/>
        <c:lblOffset val="100"/>
        <c:baseTimeUnit val="years"/>
      </c:dateAx>
      <c:valAx>
        <c:axId val="42789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9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8E-425B-9493-FAEC12CFC34E}"/>
            </c:ext>
          </c:extLst>
        </c:ser>
        <c:dLbls>
          <c:showLegendKey val="0"/>
          <c:showVal val="0"/>
          <c:showCatName val="0"/>
          <c:showSerName val="0"/>
          <c:showPercent val="0"/>
          <c:showBubbleSize val="0"/>
        </c:dLbls>
        <c:gapWidth val="150"/>
        <c:axId val="427893264"/>
        <c:axId val="43103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8E-425B-9493-FAEC12CFC34E}"/>
            </c:ext>
          </c:extLst>
        </c:ser>
        <c:dLbls>
          <c:showLegendKey val="0"/>
          <c:showVal val="0"/>
          <c:showCatName val="0"/>
          <c:showSerName val="0"/>
          <c:showPercent val="0"/>
          <c:showBubbleSize val="0"/>
        </c:dLbls>
        <c:marker val="1"/>
        <c:smooth val="0"/>
        <c:axId val="427893264"/>
        <c:axId val="431036440"/>
      </c:lineChart>
      <c:dateAx>
        <c:axId val="427893264"/>
        <c:scaling>
          <c:orientation val="minMax"/>
        </c:scaling>
        <c:delete val="1"/>
        <c:axPos val="b"/>
        <c:numFmt formatCode="&quot;H&quot;yy" sourceLinked="1"/>
        <c:majorTickMark val="none"/>
        <c:minorTickMark val="none"/>
        <c:tickLblPos val="none"/>
        <c:crossAx val="431036440"/>
        <c:crosses val="autoZero"/>
        <c:auto val="1"/>
        <c:lblOffset val="100"/>
        <c:baseTimeUnit val="years"/>
      </c:dateAx>
      <c:valAx>
        <c:axId val="43103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9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83-4CF3-827A-C4D9FDF625EA}"/>
            </c:ext>
          </c:extLst>
        </c:ser>
        <c:dLbls>
          <c:showLegendKey val="0"/>
          <c:showVal val="0"/>
          <c:showCatName val="0"/>
          <c:showSerName val="0"/>
          <c:showPercent val="0"/>
          <c:showBubbleSize val="0"/>
        </c:dLbls>
        <c:gapWidth val="150"/>
        <c:axId val="431041144"/>
        <c:axId val="43103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83-4CF3-827A-C4D9FDF625EA}"/>
            </c:ext>
          </c:extLst>
        </c:ser>
        <c:dLbls>
          <c:showLegendKey val="0"/>
          <c:showVal val="0"/>
          <c:showCatName val="0"/>
          <c:showSerName val="0"/>
          <c:showPercent val="0"/>
          <c:showBubbleSize val="0"/>
        </c:dLbls>
        <c:marker val="1"/>
        <c:smooth val="0"/>
        <c:axId val="431041144"/>
        <c:axId val="431037616"/>
      </c:lineChart>
      <c:dateAx>
        <c:axId val="431041144"/>
        <c:scaling>
          <c:orientation val="minMax"/>
        </c:scaling>
        <c:delete val="1"/>
        <c:axPos val="b"/>
        <c:numFmt formatCode="&quot;H&quot;yy" sourceLinked="1"/>
        <c:majorTickMark val="none"/>
        <c:minorTickMark val="none"/>
        <c:tickLblPos val="none"/>
        <c:crossAx val="431037616"/>
        <c:crosses val="autoZero"/>
        <c:auto val="1"/>
        <c:lblOffset val="100"/>
        <c:baseTimeUnit val="years"/>
      </c:dateAx>
      <c:valAx>
        <c:axId val="43103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04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01-45AE-9F00-A1D08F1E89B2}"/>
            </c:ext>
          </c:extLst>
        </c:ser>
        <c:dLbls>
          <c:showLegendKey val="0"/>
          <c:showVal val="0"/>
          <c:showCatName val="0"/>
          <c:showSerName val="0"/>
          <c:showPercent val="0"/>
          <c:showBubbleSize val="0"/>
        </c:dLbls>
        <c:gapWidth val="150"/>
        <c:axId val="431034088"/>
        <c:axId val="43104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01-45AE-9F00-A1D08F1E89B2}"/>
            </c:ext>
          </c:extLst>
        </c:ser>
        <c:dLbls>
          <c:showLegendKey val="0"/>
          <c:showVal val="0"/>
          <c:showCatName val="0"/>
          <c:showSerName val="0"/>
          <c:showPercent val="0"/>
          <c:showBubbleSize val="0"/>
        </c:dLbls>
        <c:marker val="1"/>
        <c:smooth val="0"/>
        <c:axId val="431034088"/>
        <c:axId val="431040360"/>
      </c:lineChart>
      <c:dateAx>
        <c:axId val="431034088"/>
        <c:scaling>
          <c:orientation val="minMax"/>
        </c:scaling>
        <c:delete val="1"/>
        <c:axPos val="b"/>
        <c:numFmt formatCode="&quot;H&quot;yy" sourceLinked="1"/>
        <c:majorTickMark val="none"/>
        <c:minorTickMark val="none"/>
        <c:tickLblPos val="none"/>
        <c:crossAx val="431040360"/>
        <c:crosses val="autoZero"/>
        <c:auto val="1"/>
        <c:lblOffset val="100"/>
        <c:baseTimeUnit val="years"/>
      </c:dateAx>
      <c:valAx>
        <c:axId val="43104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03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929.73</c:v>
                </c:pt>
                <c:pt idx="1">
                  <c:v>860.09</c:v>
                </c:pt>
                <c:pt idx="2">
                  <c:v>855.61</c:v>
                </c:pt>
                <c:pt idx="3">
                  <c:v>803.45</c:v>
                </c:pt>
                <c:pt idx="4">
                  <c:v>374.03</c:v>
                </c:pt>
              </c:numCache>
            </c:numRef>
          </c:val>
          <c:extLst xmlns:c16r2="http://schemas.microsoft.com/office/drawing/2015/06/chart">
            <c:ext xmlns:c16="http://schemas.microsoft.com/office/drawing/2014/chart" uri="{C3380CC4-5D6E-409C-BE32-E72D297353CC}">
              <c16:uniqueId val="{00000000-CBA1-45AE-A427-C8CBE0893602}"/>
            </c:ext>
          </c:extLst>
        </c:ser>
        <c:dLbls>
          <c:showLegendKey val="0"/>
          <c:showVal val="0"/>
          <c:showCatName val="0"/>
          <c:showSerName val="0"/>
          <c:showPercent val="0"/>
          <c:showBubbleSize val="0"/>
        </c:dLbls>
        <c:gapWidth val="150"/>
        <c:axId val="431037224"/>
        <c:axId val="43103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xmlns:c16r2="http://schemas.microsoft.com/office/drawing/2015/06/chart">
            <c:ext xmlns:c16="http://schemas.microsoft.com/office/drawing/2014/chart" uri="{C3380CC4-5D6E-409C-BE32-E72D297353CC}">
              <c16:uniqueId val="{00000001-CBA1-45AE-A427-C8CBE0893602}"/>
            </c:ext>
          </c:extLst>
        </c:ser>
        <c:dLbls>
          <c:showLegendKey val="0"/>
          <c:showVal val="0"/>
          <c:showCatName val="0"/>
          <c:showSerName val="0"/>
          <c:showPercent val="0"/>
          <c:showBubbleSize val="0"/>
        </c:dLbls>
        <c:marker val="1"/>
        <c:smooth val="0"/>
        <c:axId val="431037224"/>
        <c:axId val="431038008"/>
      </c:lineChart>
      <c:dateAx>
        <c:axId val="431037224"/>
        <c:scaling>
          <c:orientation val="minMax"/>
        </c:scaling>
        <c:delete val="1"/>
        <c:axPos val="b"/>
        <c:numFmt formatCode="&quot;H&quot;yy" sourceLinked="1"/>
        <c:majorTickMark val="none"/>
        <c:minorTickMark val="none"/>
        <c:tickLblPos val="none"/>
        <c:crossAx val="431038008"/>
        <c:crosses val="autoZero"/>
        <c:auto val="1"/>
        <c:lblOffset val="100"/>
        <c:baseTimeUnit val="years"/>
      </c:dateAx>
      <c:valAx>
        <c:axId val="43103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03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66.03</c:v>
                </c:pt>
                <c:pt idx="1">
                  <c:v>67.739999999999995</c:v>
                </c:pt>
                <c:pt idx="2">
                  <c:v>86.66</c:v>
                </c:pt>
                <c:pt idx="3">
                  <c:v>89.68</c:v>
                </c:pt>
                <c:pt idx="4">
                  <c:v>99.98</c:v>
                </c:pt>
              </c:numCache>
            </c:numRef>
          </c:val>
          <c:extLst xmlns:c16r2="http://schemas.microsoft.com/office/drawing/2015/06/chart">
            <c:ext xmlns:c16="http://schemas.microsoft.com/office/drawing/2014/chart" uri="{C3380CC4-5D6E-409C-BE32-E72D297353CC}">
              <c16:uniqueId val="{00000000-CF19-494A-B190-DA56D0162D90}"/>
            </c:ext>
          </c:extLst>
        </c:ser>
        <c:dLbls>
          <c:showLegendKey val="0"/>
          <c:showVal val="0"/>
          <c:showCatName val="0"/>
          <c:showSerName val="0"/>
          <c:showPercent val="0"/>
          <c:showBubbleSize val="0"/>
        </c:dLbls>
        <c:gapWidth val="150"/>
        <c:axId val="431035264"/>
        <c:axId val="43103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xmlns:c16r2="http://schemas.microsoft.com/office/drawing/2015/06/chart">
            <c:ext xmlns:c16="http://schemas.microsoft.com/office/drawing/2014/chart" uri="{C3380CC4-5D6E-409C-BE32-E72D297353CC}">
              <c16:uniqueId val="{00000001-CF19-494A-B190-DA56D0162D90}"/>
            </c:ext>
          </c:extLst>
        </c:ser>
        <c:dLbls>
          <c:showLegendKey val="0"/>
          <c:showVal val="0"/>
          <c:showCatName val="0"/>
          <c:showSerName val="0"/>
          <c:showPercent val="0"/>
          <c:showBubbleSize val="0"/>
        </c:dLbls>
        <c:marker val="1"/>
        <c:smooth val="0"/>
        <c:axId val="431035264"/>
        <c:axId val="431038792"/>
      </c:lineChart>
      <c:dateAx>
        <c:axId val="431035264"/>
        <c:scaling>
          <c:orientation val="minMax"/>
        </c:scaling>
        <c:delete val="1"/>
        <c:axPos val="b"/>
        <c:numFmt formatCode="&quot;H&quot;yy" sourceLinked="1"/>
        <c:majorTickMark val="none"/>
        <c:minorTickMark val="none"/>
        <c:tickLblPos val="none"/>
        <c:crossAx val="431038792"/>
        <c:crosses val="autoZero"/>
        <c:auto val="1"/>
        <c:lblOffset val="100"/>
        <c:baseTimeUnit val="years"/>
      </c:dateAx>
      <c:valAx>
        <c:axId val="43103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0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330.12</c:v>
                </c:pt>
                <c:pt idx="1">
                  <c:v>323.14</c:v>
                </c:pt>
                <c:pt idx="2">
                  <c:v>253.15</c:v>
                </c:pt>
                <c:pt idx="3">
                  <c:v>250.8</c:v>
                </c:pt>
                <c:pt idx="4">
                  <c:v>193.54</c:v>
                </c:pt>
              </c:numCache>
            </c:numRef>
          </c:val>
          <c:extLst xmlns:c16r2="http://schemas.microsoft.com/office/drawing/2015/06/chart">
            <c:ext xmlns:c16="http://schemas.microsoft.com/office/drawing/2014/chart" uri="{C3380CC4-5D6E-409C-BE32-E72D297353CC}">
              <c16:uniqueId val="{00000000-8166-4397-B36E-0D6312405AF4}"/>
            </c:ext>
          </c:extLst>
        </c:ser>
        <c:dLbls>
          <c:showLegendKey val="0"/>
          <c:showVal val="0"/>
          <c:showCatName val="0"/>
          <c:showSerName val="0"/>
          <c:showPercent val="0"/>
          <c:showBubbleSize val="0"/>
        </c:dLbls>
        <c:gapWidth val="150"/>
        <c:axId val="431036048"/>
        <c:axId val="43141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xmlns:c16r2="http://schemas.microsoft.com/office/drawing/2015/06/chart">
            <c:ext xmlns:c16="http://schemas.microsoft.com/office/drawing/2014/chart" uri="{C3380CC4-5D6E-409C-BE32-E72D297353CC}">
              <c16:uniqueId val="{00000001-8166-4397-B36E-0D6312405AF4}"/>
            </c:ext>
          </c:extLst>
        </c:ser>
        <c:dLbls>
          <c:showLegendKey val="0"/>
          <c:showVal val="0"/>
          <c:showCatName val="0"/>
          <c:showSerName val="0"/>
          <c:showPercent val="0"/>
          <c:showBubbleSize val="0"/>
        </c:dLbls>
        <c:marker val="1"/>
        <c:smooth val="0"/>
        <c:axId val="431036048"/>
        <c:axId val="431419040"/>
      </c:lineChart>
      <c:dateAx>
        <c:axId val="431036048"/>
        <c:scaling>
          <c:orientation val="minMax"/>
        </c:scaling>
        <c:delete val="1"/>
        <c:axPos val="b"/>
        <c:numFmt formatCode="&quot;H&quot;yy" sourceLinked="1"/>
        <c:majorTickMark val="none"/>
        <c:minorTickMark val="none"/>
        <c:tickLblPos val="none"/>
        <c:crossAx val="431419040"/>
        <c:crosses val="autoZero"/>
        <c:auto val="1"/>
        <c:lblOffset val="100"/>
        <c:baseTimeUnit val="years"/>
      </c:dateAx>
      <c:valAx>
        <c:axId val="4314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03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香川県　観音寺市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59959</v>
      </c>
      <c r="AM8" s="69"/>
      <c r="AN8" s="69"/>
      <c r="AO8" s="69"/>
      <c r="AP8" s="69"/>
      <c r="AQ8" s="69"/>
      <c r="AR8" s="69"/>
      <c r="AS8" s="69"/>
      <c r="AT8" s="68">
        <f>データ!T6</f>
        <v>117.84</v>
      </c>
      <c r="AU8" s="68"/>
      <c r="AV8" s="68"/>
      <c r="AW8" s="68"/>
      <c r="AX8" s="68"/>
      <c r="AY8" s="68"/>
      <c r="AZ8" s="68"/>
      <c r="BA8" s="68"/>
      <c r="BB8" s="68">
        <f>データ!U6</f>
        <v>508.82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19.440000000000001</v>
      </c>
      <c r="Q10" s="68"/>
      <c r="R10" s="68"/>
      <c r="S10" s="68"/>
      <c r="T10" s="68"/>
      <c r="U10" s="68"/>
      <c r="V10" s="68"/>
      <c r="W10" s="68">
        <f>データ!Q6</f>
        <v>61.86</v>
      </c>
      <c r="X10" s="68"/>
      <c r="Y10" s="68"/>
      <c r="Z10" s="68"/>
      <c r="AA10" s="68"/>
      <c r="AB10" s="68"/>
      <c r="AC10" s="68"/>
      <c r="AD10" s="69">
        <f>データ!R6</f>
        <v>3217</v>
      </c>
      <c r="AE10" s="69"/>
      <c r="AF10" s="69"/>
      <c r="AG10" s="69"/>
      <c r="AH10" s="69"/>
      <c r="AI10" s="69"/>
      <c r="AJ10" s="69"/>
      <c r="AK10" s="2"/>
      <c r="AL10" s="69">
        <f>データ!V6</f>
        <v>11605</v>
      </c>
      <c r="AM10" s="69"/>
      <c r="AN10" s="69"/>
      <c r="AO10" s="69"/>
      <c r="AP10" s="69"/>
      <c r="AQ10" s="69"/>
      <c r="AR10" s="69"/>
      <c r="AS10" s="69"/>
      <c r="AT10" s="68">
        <f>データ!W6</f>
        <v>3.44</v>
      </c>
      <c r="AU10" s="68"/>
      <c r="AV10" s="68"/>
      <c r="AW10" s="68"/>
      <c r="AX10" s="68"/>
      <c r="AY10" s="68"/>
      <c r="AZ10" s="68"/>
      <c r="BA10" s="68"/>
      <c r="BB10" s="68">
        <f>データ!X6</f>
        <v>3373.55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8Ura/qFZKWYmbZ6BpEeuL6v6Bgd123GkV8pjHLFTuYXLiMCXZTCq05gZ2QbwI/3tJW4BSAIzd8or8fwx7xHeKQ==" saltValue="T1twoEVTPhOiPgzJLC8x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372056</v>
      </c>
      <c r="D6" s="33">
        <f t="shared" si="3"/>
        <v>47</v>
      </c>
      <c r="E6" s="33">
        <f t="shared" si="3"/>
        <v>17</v>
      </c>
      <c r="F6" s="33">
        <f t="shared" si="3"/>
        <v>1</v>
      </c>
      <c r="G6" s="33">
        <f t="shared" si="3"/>
        <v>0</v>
      </c>
      <c r="H6" s="33" t="str">
        <f t="shared" si="3"/>
        <v>香川県　観音寺市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19.440000000000001</v>
      </c>
      <c r="Q6" s="34">
        <f t="shared" si="3"/>
        <v>61.86</v>
      </c>
      <c r="R6" s="34">
        <f t="shared" si="3"/>
        <v>3217</v>
      </c>
      <c r="S6" s="34">
        <f t="shared" si="3"/>
        <v>59959</v>
      </c>
      <c r="T6" s="34">
        <f t="shared" si="3"/>
        <v>117.84</v>
      </c>
      <c r="U6" s="34">
        <f t="shared" si="3"/>
        <v>508.82</v>
      </c>
      <c r="V6" s="34">
        <f t="shared" si="3"/>
        <v>11605</v>
      </c>
      <c r="W6" s="34">
        <f t="shared" si="3"/>
        <v>3.44</v>
      </c>
      <c r="X6" s="34">
        <f t="shared" si="3"/>
        <v>3373.55</v>
      </c>
      <c r="Y6" s="35">
        <f>IF(Y7="",NA(),Y7)</f>
        <v>80.44</v>
      </c>
      <c r="Z6" s="35">
        <f t="shared" ref="Z6:AH6" si="4">IF(Z7="",NA(),Z7)</f>
        <v>78.69</v>
      </c>
      <c r="AA6" s="35">
        <f t="shared" si="4"/>
        <v>78.680000000000007</v>
      </c>
      <c r="AB6" s="35">
        <f t="shared" si="4"/>
        <v>79.73</v>
      </c>
      <c r="AC6" s="35">
        <f t="shared" si="4"/>
        <v>70.98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929.73</v>
      </c>
      <c r="BG6" s="35">
        <f t="shared" ref="BG6:BO6" si="7">IF(BG7="",NA(),BG7)</f>
        <v>860.09</v>
      </c>
      <c r="BH6" s="35">
        <f t="shared" si="7"/>
        <v>855.61</v>
      </c>
      <c r="BI6" s="35">
        <f t="shared" si="7"/>
        <v>803.45</v>
      </c>
      <c r="BJ6" s="35">
        <f t="shared" si="7"/>
        <v>374.03</v>
      </c>
      <c r="BK6" s="35">
        <f t="shared" si="7"/>
        <v>862.87</v>
      </c>
      <c r="BL6" s="35">
        <f t="shared" si="7"/>
        <v>716.96</v>
      </c>
      <c r="BM6" s="35">
        <f t="shared" si="7"/>
        <v>799.11</v>
      </c>
      <c r="BN6" s="35">
        <f t="shared" si="7"/>
        <v>768.62</v>
      </c>
      <c r="BO6" s="35">
        <f t="shared" si="7"/>
        <v>789.44</v>
      </c>
      <c r="BP6" s="34" t="str">
        <f>IF(BP7="","",IF(BP7="-","【-】","【"&amp;SUBSTITUTE(TEXT(BP7,"#,##0.00"),"-","△")&amp;"】"))</f>
        <v>【682.51】</v>
      </c>
      <c r="BQ6" s="35">
        <f>IF(BQ7="",NA(),BQ7)</f>
        <v>66.03</v>
      </c>
      <c r="BR6" s="35">
        <f t="shared" ref="BR6:BZ6" si="8">IF(BR7="",NA(),BR7)</f>
        <v>67.739999999999995</v>
      </c>
      <c r="BS6" s="35">
        <f t="shared" si="8"/>
        <v>86.66</v>
      </c>
      <c r="BT6" s="35">
        <f t="shared" si="8"/>
        <v>89.68</v>
      </c>
      <c r="BU6" s="35">
        <f t="shared" si="8"/>
        <v>99.98</v>
      </c>
      <c r="BV6" s="35">
        <f t="shared" si="8"/>
        <v>85.39</v>
      </c>
      <c r="BW6" s="35">
        <f t="shared" si="8"/>
        <v>88.09</v>
      </c>
      <c r="BX6" s="35">
        <f t="shared" si="8"/>
        <v>87.69</v>
      </c>
      <c r="BY6" s="35">
        <f t="shared" si="8"/>
        <v>88.06</v>
      </c>
      <c r="BZ6" s="35">
        <f t="shared" si="8"/>
        <v>87.29</v>
      </c>
      <c r="CA6" s="34" t="str">
        <f>IF(CA7="","",IF(CA7="-","【-】","【"&amp;SUBSTITUTE(TEXT(CA7,"#,##0.00"),"-","△")&amp;"】"))</f>
        <v>【100.34】</v>
      </c>
      <c r="CB6" s="35">
        <f>IF(CB7="",NA(),CB7)</f>
        <v>330.12</v>
      </c>
      <c r="CC6" s="35">
        <f t="shared" ref="CC6:CK6" si="9">IF(CC7="",NA(),CC7)</f>
        <v>323.14</v>
      </c>
      <c r="CD6" s="35">
        <f t="shared" si="9"/>
        <v>253.15</v>
      </c>
      <c r="CE6" s="35">
        <f t="shared" si="9"/>
        <v>250.8</v>
      </c>
      <c r="CF6" s="35">
        <f t="shared" si="9"/>
        <v>193.54</v>
      </c>
      <c r="CG6" s="35">
        <f t="shared" si="9"/>
        <v>188.79</v>
      </c>
      <c r="CH6" s="35">
        <f t="shared" si="9"/>
        <v>181.8</v>
      </c>
      <c r="CI6" s="35">
        <f t="shared" si="9"/>
        <v>180.07</v>
      </c>
      <c r="CJ6" s="35">
        <f t="shared" si="9"/>
        <v>179.32</v>
      </c>
      <c r="CK6" s="35">
        <f t="shared" si="9"/>
        <v>176.67</v>
      </c>
      <c r="CL6" s="34" t="str">
        <f>IF(CL7="","",IF(CL7="-","【-】","【"&amp;SUBSTITUTE(TEXT(CL7,"#,##0.00"),"-","△")&amp;"】"))</f>
        <v>【136.15】</v>
      </c>
      <c r="CM6" s="35">
        <f>IF(CM7="",NA(),CM7)</f>
        <v>57.68</v>
      </c>
      <c r="CN6" s="35">
        <f t="shared" ref="CN6:CV6" si="10">IF(CN7="",NA(),CN7)</f>
        <v>51.87</v>
      </c>
      <c r="CO6" s="35">
        <f t="shared" si="10"/>
        <v>50.79</v>
      </c>
      <c r="CP6" s="35">
        <f t="shared" si="10"/>
        <v>51.76</v>
      </c>
      <c r="CQ6" s="35">
        <f t="shared" si="10"/>
        <v>47.66</v>
      </c>
      <c r="CR6" s="35">
        <f t="shared" si="10"/>
        <v>59.4</v>
      </c>
      <c r="CS6" s="35">
        <f t="shared" si="10"/>
        <v>59.35</v>
      </c>
      <c r="CT6" s="35">
        <f t="shared" si="10"/>
        <v>58.4</v>
      </c>
      <c r="CU6" s="35">
        <f t="shared" si="10"/>
        <v>58</v>
      </c>
      <c r="CV6" s="35">
        <f t="shared" si="10"/>
        <v>57.42</v>
      </c>
      <c r="CW6" s="34" t="str">
        <f>IF(CW7="","",IF(CW7="-","【-】","【"&amp;SUBSTITUTE(TEXT(CW7,"#,##0.00"),"-","△")&amp;"】"))</f>
        <v>【59.64】</v>
      </c>
      <c r="CX6" s="35">
        <f>IF(CX7="",NA(),CX7)</f>
        <v>84.5</v>
      </c>
      <c r="CY6" s="35">
        <f t="shared" ref="CY6:DG6" si="11">IF(CY7="",NA(),CY7)</f>
        <v>84.6</v>
      </c>
      <c r="CZ6" s="35">
        <f t="shared" si="11"/>
        <v>84.95</v>
      </c>
      <c r="DA6" s="35">
        <f t="shared" si="11"/>
        <v>85.29</v>
      </c>
      <c r="DB6" s="35">
        <f t="shared" si="11"/>
        <v>85.38</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372056</v>
      </c>
      <c r="D7" s="37">
        <v>47</v>
      </c>
      <c r="E7" s="37">
        <v>17</v>
      </c>
      <c r="F7" s="37">
        <v>1</v>
      </c>
      <c r="G7" s="37">
        <v>0</v>
      </c>
      <c r="H7" s="37" t="s">
        <v>96</v>
      </c>
      <c r="I7" s="37" t="s">
        <v>97</v>
      </c>
      <c r="J7" s="37" t="s">
        <v>98</v>
      </c>
      <c r="K7" s="37" t="s">
        <v>99</v>
      </c>
      <c r="L7" s="37" t="s">
        <v>100</v>
      </c>
      <c r="M7" s="37" t="s">
        <v>101</v>
      </c>
      <c r="N7" s="38" t="s">
        <v>102</v>
      </c>
      <c r="O7" s="38" t="s">
        <v>103</v>
      </c>
      <c r="P7" s="38">
        <v>19.440000000000001</v>
      </c>
      <c r="Q7" s="38">
        <v>61.86</v>
      </c>
      <c r="R7" s="38">
        <v>3217</v>
      </c>
      <c r="S7" s="38">
        <v>59959</v>
      </c>
      <c r="T7" s="38">
        <v>117.84</v>
      </c>
      <c r="U7" s="38">
        <v>508.82</v>
      </c>
      <c r="V7" s="38">
        <v>11605</v>
      </c>
      <c r="W7" s="38">
        <v>3.44</v>
      </c>
      <c r="X7" s="38">
        <v>3373.55</v>
      </c>
      <c r="Y7" s="38">
        <v>80.44</v>
      </c>
      <c r="Z7" s="38">
        <v>78.69</v>
      </c>
      <c r="AA7" s="38">
        <v>78.680000000000007</v>
      </c>
      <c r="AB7" s="38">
        <v>79.73</v>
      </c>
      <c r="AC7" s="38">
        <v>70.98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929.73</v>
      </c>
      <c r="BG7" s="38">
        <v>860.09</v>
      </c>
      <c r="BH7" s="38">
        <v>855.61</v>
      </c>
      <c r="BI7" s="38">
        <v>803.45</v>
      </c>
      <c r="BJ7" s="38">
        <v>374.03</v>
      </c>
      <c r="BK7" s="38">
        <v>862.87</v>
      </c>
      <c r="BL7" s="38">
        <v>716.96</v>
      </c>
      <c r="BM7" s="38">
        <v>799.11</v>
      </c>
      <c r="BN7" s="38">
        <v>768.62</v>
      </c>
      <c r="BO7" s="38">
        <v>789.44</v>
      </c>
      <c r="BP7" s="38">
        <v>682.51</v>
      </c>
      <c r="BQ7" s="38">
        <v>66.03</v>
      </c>
      <c r="BR7" s="38">
        <v>67.739999999999995</v>
      </c>
      <c r="BS7" s="38">
        <v>86.66</v>
      </c>
      <c r="BT7" s="38">
        <v>89.68</v>
      </c>
      <c r="BU7" s="38">
        <v>99.98</v>
      </c>
      <c r="BV7" s="38">
        <v>85.39</v>
      </c>
      <c r="BW7" s="38">
        <v>88.09</v>
      </c>
      <c r="BX7" s="38">
        <v>87.69</v>
      </c>
      <c r="BY7" s="38">
        <v>88.06</v>
      </c>
      <c r="BZ7" s="38">
        <v>87.29</v>
      </c>
      <c r="CA7" s="38">
        <v>100.34</v>
      </c>
      <c r="CB7" s="38">
        <v>330.12</v>
      </c>
      <c r="CC7" s="38">
        <v>323.14</v>
      </c>
      <c r="CD7" s="38">
        <v>253.15</v>
      </c>
      <c r="CE7" s="38">
        <v>250.8</v>
      </c>
      <c r="CF7" s="38">
        <v>193.54</v>
      </c>
      <c r="CG7" s="38">
        <v>188.79</v>
      </c>
      <c r="CH7" s="38">
        <v>181.8</v>
      </c>
      <c r="CI7" s="38">
        <v>180.07</v>
      </c>
      <c r="CJ7" s="38">
        <v>179.32</v>
      </c>
      <c r="CK7" s="38">
        <v>176.67</v>
      </c>
      <c r="CL7" s="38">
        <v>136.15</v>
      </c>
      <c r="CM7" s="38">
        <v>57.68</v>
      </c>
      <c r="CN7" s="38">
        <v>51.87</v>
      </c>
      <c r="CO7" s="38">
        <v>50.79</v>
      </c>
      <c r="CP7" s="38">
        <v>51.76</v>
      </c>
      <c r="CQ7" s="38">
        <v>47.66</v>
      </c>
      <c r="CR7" s="38">
        <v>59.4</v>
      </c>
      <c r="CS7" s="38">
        <v>59.35</v>
      </c>
      <c r="CT7" s="38">
        <v>58.4</v>
      </c>
      <c r="CU7" s="38">
        <v>58</v>
      </c>
      <c r="CV7" s="38">
        <v>57.42</v>
      </c>
      <c r="CW7" s="38">
        <v>59.64</v>
      </c>
      <c r="CX7" s="38">
        <v>84.5</v>
      </c>
      <c r="CY7" s="38">
        <v>84.6</v>
      </c>
      <c r="CZ7" s="38">
        <v>84.95</v>
      </c>
      <c r="DA7" s="38">
        <v>85.29</v>
      </c>
      <c r="DB7" s="38">
        <v>85.38</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112</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