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財政\財政2\公営企業\R2\330113【1月26日（火）締切】公営企業に係る経営比較分析表（令和元年度決算）の分析等について\県提出（下水→総務→県）\"/>
    </mc:Choice>
  </mc:AlternateContent>
  <workbookProtection workbookAlgorithmName="SHA-512" workbookHashValue="ijOu7/08s3EgyYI7S5NsQWXqh4DAxJN+O/nxl0hlSZHhYY9LFNXZl40PlwvU78lwXgUpau26Gqt7ST/EomxaOQ==" workbookSaltValue="AFFauc7dcwqO5HSXR38gFA=="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<sst xmlns="http://schemas.openxmlformats.org/spreadsheetml/2006/main" count="236" uniqueCount="120">
  <si>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</si>
  <si>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</si>
  <si>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</si>
  <si>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</si>
  <si>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</si>
  <si>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</si>
  <si>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</si>
  <si>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</si>
  <si>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</si>
  <si>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</si>
  <si>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</si>
  <si>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</si>
  <si>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</si>
  <si>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</si>
  <si>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</si>
  <si>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</si>
  <si>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</si>
  <si>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</si>
  <si>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</si>
  <si>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</si>
  <si>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</si>
  <si>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</si>
  <si>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</si>
  <si>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</si>
  <si>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</si>
  <si>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</si>
  <si>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</si>
  <si>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</si>
  <si>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</si>
  <si>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</si>
  <si>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</si>
  <si>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</si>
  <si>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</si>
  <si>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</si>
  <si>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</si>
  <si>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</si>
  <si>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</si>
  <si>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</si>
  <si>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</si>
  <si>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</si>
  <si>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</si>
  <si>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</si>
  <si>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</si>
  <si>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</si>
  <si>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</si>
  <si>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</si>
  <si>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</si>
  <si>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</si>
  <si>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</si>
  <si>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</si>
  <si>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</si>
  <si>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</si>
  <si>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</si>
  <si>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</si>
  <si>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</si>
  <si>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</si>
  <si>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</si>
  <si>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</si>
  <si>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</si>
  <si>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</si>
  <si>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</si>
  <si>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</si>
  <si>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</si>
  <si>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</si>
  <si>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</si>
  <si>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</si>
  <si>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</si>
  <si>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</si>
  <si>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</si>
  <si>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</si>
  <si>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</si>
  <si>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</si>
  <si>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</si>
  <si>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</si>
  <si>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</si>
  <si>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</si>
  <si>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</si>
  <si>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</si>
  <si>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</si>
  <si>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</si>
  <si>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</si>
  <si>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</si>
  <si>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</si>
  <si>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</si>
  <si>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</si>
  <si>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</si>
  <si>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</si>
  <si>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</si>
  <si>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</si>
  <si>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</si>
  <si>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</si>
  <si>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</si>
  <si>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</si>
  <si>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</si>
  <si>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</si>
  <si>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</si>
  <si>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</si>
  <si>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</si>
  <si>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観音寺市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</si>
  <si>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</si>
  <si>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</si>
  <si>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</si>
  <si>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</si>
  <si>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</si>
  <si>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</si>
  <si>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</si>
  <si>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</si>
  <si>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</si>
  <si>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</si>
  <si>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</si>
  <si>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</si>
  <si>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</si>
  <si>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</si>
  <si>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</si>
  <si>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</si>
  <si>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</si>
  <si>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</si>
  <si>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収益的収支比率は、平成28年度と比較し委託料や修繕費等の減少により改善されている。また、経費回収率や汚水処理原価についても同様の理由による。
　企業債残高対事業規模比率については、平成28年度から一般会計で負担することにより、平成30年度からは0となっている。
　施設利用率については、横ばいで50％台で推移し、類似団体平均値を下回っている状況にある。
　水洗化率については、伸び悩んでおり、今後、加入の推進を図っていく必要がある。</t>
    <rPh sb="1" eb="4">
      <t>シュウエキテキ</t>
    </rPh>
    <rPh sb="4" eb="6">
      <t>シュウシ</t>
    </rPh>
    <rPh sb="6" eb="8">
      <t>ヒリツ</t>
    </rPh>
    <rPh sb="10" eb="12">
      <t>ヘイセイ</t>
    </rPh>
    <rPh sb="14" eb="16">
      <t>ネンド</t>
    </rPh>
    <rPh sb="17" eb="19">
      <t>ヒカク</t>
    </rPh>
    <rPh sb="20" eb="23">
      <t>イタクリョウ</t>
    </rPh>
    <rPh sb="24" eb="27">
      <t>シュウゼンヒ</t>
    </rPh>
    <rPh sb="27" eb="28">
      <t>トウ</t>
    </rPh>
    <rPh sb="29" eb="31">
      <t>ゲンショウ</t>
    </rPh>
    <rPh sb="34" eb="36">
      <t>カイゼン</t>
    </rPh>
    <rPh sb="45" eb="47">
      <t>ケイヒ</t>
    </rPh>
    <rPh sb="47" eb="49">
      <t>カイシュウ</t>
    </rPh>
    <rPh sb="49" eb="50">
      <t>リツ</t>
    </rPh>
    <rPh sb="51" eb="53">
      <t>オスイ</t>
    </rPh>
    <rPh sb="53" eb="55">
      <t>ショリ</t>
    </rPh>
    <rPh sb="55" eb="57">
      <t>ゲンカ</t>
    </rPh>
    <rPh sb="62" eb="64">
      <t>ドウヨウ</t>
    </rPh>
    <rPh sb="65" eb="67">
      <t>リユウ</t>
    </rPh>
    <rPh sb="73" eb="75">
      <t>キギョウ</t>
    </rPh>
    <rPh sb="75" eb="76">
      <t>サイ</t>
    </rPh>
    <rPh sb="76" eb="78">
      <t>ザンダカ</t>
    </rPh>
    <rPh sb="78" eb="79">
      <t>タイ</t>
    </rPh>
    <rPh sb="79" eb="81">
      <t>ジギョウ</t>
    </rPh>
    <rPh sb="81" eb="83">
      <t>キボ</t>
    </rPh>
    <rPh sb="83" eb="85">
      <t>ヒリツ</t>
    </rPh>
    <rPh sb="91" eb="93">
      <t>ヘイセイ</t>
    </rPh>
    <rPh sb="95" eb="97">
      <t>ネンド</t>
    </rPh>
    <rPh sb="99" eb="101">
      <t>イッパン</t>
    </rPh>
    <rPh sb="101" eb="103">
      <t>カイケイ</t>
    </rPh>
    <rPh sb="104" eb="106">
      <t>フタン</t>
    </rPh>
    <rPh sb="114" eb="116">
      <t>ヘイセイ</t>
    </rPh>
    <rPh sb="118" eb="120">
      <t>ネンド</t>
    </rPh>
    <rPh sb="133" eb="135">
      <t>シセツ</t>
    </rPh>
    <rPh sb="135" eb="137">
      <t>リヨウ</t>
    </rPh>
    <rPh sb="137" eb="138">
      <t>リツ</t>
    </rPh>
    <rPh sb="144" eb="145">
      <t>ヨコ</t>
    </rPh>
    <rPh sb="151" eb="152">
      <t>ダイ</t>
    </rPh>
    <rPh sb="153" eb="155">
      <t>スイイ</t>
    </rPh>
    <rPh sb="157" eb="159">
      <t>ルイジ</t>
    </rPh>
    <rPh sb="159" eb="161">
      <t>ダンタイ</t>
    </rPh>
    <rPh sb="161" eb="164">
      <t>ヘイキンチ</t>
    </rPh>
    <rPh sb="165" eb="167">
      <t>シタマワ</t>
    </rPh>
    <rPh sb="171" eb="173">
      <t>ジョウキョウ</t>
    </rPh>
    <rPh sb="179" eb="182">
      <t>スイセンカ</t>
    </rPh>
    <rPh sb="182" eb="183">
      <t>リツ</t>
    </rPh>
    <rPh sb="189" eb="190">
      <t>ノ</t>
    </rPh>
    <rPh sb="191" eb="192">
      <t>ナヤ</t>
    </rPh>
    <rPh sb="197" eb="199">
      <t>コンゴ</t>
    </rPh>
    <rPh sb="200" eb="202">
      <t>カニュウ</t>
    </rPh>
    <rPh sb="203" eb="205">
      <t>スイシン</t>
    </rPh>
    <rPh sb="206" eb="207">
      <t>ハカ</t>
    </rPh>
    <rPh sb="211" eb="213">
      <t>ヒツヨウ</t>
    </rPh>
    <phoneticPr fontId="4"/>
  </si>
  <si>
    <t>　農業集落排水の施設数は、市内に３箇所あり、一番古い農業集落排水施設で平成５年に供用を開始し、残り２箇所は、平成12年と平成16年に供用開始している。そのため、管渠改善率は0である。
　今後は、終末処理場の更新費用の平準化を図るため、最適整備構想に基づいて、計画的修繕や改修を実施する。</t>
    <rPh sb="1" eb="3">
      <t>ノウギョウ</t>
    </rPh>
    <rPh sb="3" eb="5">
      <t>シュウラク</t>
    </rPh>
    <rPh sb="5" eb="7">
      <t>ハイスイ</t>
    </rPh>
    <rPh sb="8" eb="11">
      <t>シセツスウ</t>
    </rPh>
    <rPh sb="13" eb="15">
      <t>シナイ</t>
    </rPh>
    <rPh sb="17" eb="19">
      <t>カショ</t>
    </rPh>
    <rPh sb="22" eb="24">
      <t>イチバン</t>
    </rPh>
    <rPh sb="24" eb="25">
      <t>フル</t>
    </rPh>
    <rPh sb="26" eb="28">
      <t>ノウギョウ</t>
    </rPh>
    <rPh sb="28" eb="30">
      <t>シュウラク</t>
    </rPh>
    <rPh sb="30" eb="32">
      <t>ハイスイ</t>
    </rPh>
    <rPh sb="32" eb="34">
      <t>シセツ</t>
    </rPh>
    <rPh sb="35" eb="37">
      <t>ヘイセイ</t>
    </rPh>
    <rPh sb="38" eb="39">
      <t>ネン</t>
    </rPh>
    <rPh sb="40" eb="42">
      <t>キョウヨウ</t>
    </rPh>
    <rPh sb="43" eb="45">
      <t>カイシ</t>
    </rPh>
    <rPh sb="47" eb="48">
      <t>ノコ</t>
    </rPh>
    <rPh sb="50" eb="52">
      <t>カショ</t>
    </rPh>
    <rPh sb="54" eb="56">
      <t>ヘイセイ</t>
    </rPh>
    <rPh sb="58" eb="59">
      <t>ネン</t>
    </rPh>
    <rPh sb="60" eb="62">
      <t>ヘイセイ</t>
    </rPh>
    <rPh sb="64" eb="65">
      <t>ネン</t>
    </rPh>
    <rPh sb="66" eb="68">
      <t>キョウヨウ</t>
    </rPh>
    <rPh sb="68" eb="70">
      <t>カイシ</t>
    </rPh>
    <rPh sb="80" eb="82">
      <t>カンキョ</t>
    </rPh>
    <rPh sb="82" eb="84">
      <t>カイゼン</t>
    </rPh>
    <rPh sb="84" eb="85">
      <t>リツ</t>
    </rPh>
    <rPh sb="93" eb="95">
      <t>コンゴ</t>
    </rPh>
    <rPh sb="97" eb="99">
      <t>シュウマツ</t>
    </rPh>
    <rPh sb="99" eb="102">
      <t>ショリジョウ</t>
    </rPh>
    <rPh sb="103" eb="105">
      <t>コウシン</t>
    </rPh>
    <rPh sb="105" eb="107">
      <t>ヒヨウ</t>
    </rPh>
    <rPh sb="108" eb="111">
      <t>ヘイジュンカ</t>
    </rPh>
    <rPh sb="112" eb="113">
      <t>ハカ</t>
    </rPh>
    <rPh sb="117" eb="119">
      <t>サイテキ</t>
    </rPh>
    <rPh sb="119" eb="121">
      <t>セイビ</t>
    </rPh>
    <rPh sb="121" eb="123">
      <t>コウソウ</t>
    </rPh>
    <rPh sb="124" eb="125">
      <t>モト</t>
    </rPh>
    <rPh sb="129" eb="132">
      <t>ケイカクテキ</t>
    </rPh>
    <rPh sb="132" eb="134">
      <t>シュウゼン</t>
    </rPh>
    <rPh sb="135" eb="137">
      <t>カイシュウ</t>
    </rPh>
    <rPh sb="138" eb="140">
      <t>ジッシ</t>
    </rPh>
    <phoneticPr fontId="4"/>
  </si>
  <si>
    <t>　経営の健全性・効率性は、非常に厳しい状況である。供用を開始してから15年から25年が経過しているため老朽化が進んできており修繕の必要な個所が増加してきている。
　新築や既存住宅の水洗化による加入も若干あるものの、人口減少や転出による減少もあり、加入率は横ばい状態で、未加入の家庭への加入推進による加入率の向上や、施設の計画的な更新を行い、持続可能な経営を目指していくことが重要である。
　経営戦略については、平成29年３月に策定した経営戦略に基づいた取り組みの協議を進めている。また、地方公営企業法の一部を適用し令和２年度より公営企業会計へ移行後、再度内容の見直しを行う。</t>
    <rPh sb="1" eb="3">
      <t>ケイエイ</t>
    </rPh>
    <rPh sb="4" eb="7">
      <t>ケンゼンセイ</t>
    </rPh>
    <rPh sb="8" eb="11">
      <t>コウリツセイ</t>
    </rPh>
    <rPh sb="13" eb="15">
      <t>ヒジョウ</t>
    </rPh>
    <rPh sb="16" eb="17">
      <t>キビ</t>
    </rPh>
    <rPh sb="19" eb="21">
      <t>ジョウキョウ</t>
    </rPh>
    <rPh sb="25" eb="27">
      <t>キョウヨウ</t>
    </rPh>
    <rPh sb="28" eb="30">
      <t>カイシ</t>
    </rPh>
    <rPh sb="36" eb="37">
      <t>ネン</t>
    </rPh>
    <rPh sb="41" eb="42">
      <t>ネン</t>
    </rPh>
    <rPh sb="43" eb="45">
      <t>ケイカ</t>
    </rPh>
    <rPh sb="51" eb="54">
      <t>ロウキュウカ</t>
    </rPh>
    <rPh sb="55" eb="56">
      <t>スス</t>
    </rPh>
    <rPh sb="62" eb="64">
      <t>シュウゼン</t>
    </rPh>
    <rPh sb="65" eb="67">
      <t>ヒツヨウ</t>
    </rPh>
    <rPh sb="68" eb="70">
      <t>カショ</t>
    </rPh>
    <rPh sb="71" eb="73">
      <t>ゾウカ</t>
    </rPh>
    <rPh sb="82" eb="84">
      <t>シンチク</t>
    </rPh>
    <rPh sb="85" eb="87">
      <t>キゾン</t>
    </rPh>
    <rPh sb="87" eb="89">
      <t>ジュウタク</t>
    </rPh>
    <rPh sb="90" eb="93">
      <t>スイセンカ</t>
    </rPh>
    <rPh sb="96" eb="98">
      <t>カニュウ</t>
    </rPh>
    <rPh sb="99" eb="101">
      <t>ジャッカン</t>
    </rPh>
    <rPh sb="107" eb="109">
      <t>ジンコウ</t>
    </rPh>
    <rPh sb="109" eb="111">
      <t>ゲンショウ</t>
    </rPh>
    <rPh sb="112" eb="114">
      <t>テンシュツ</t>
    </rPh>
    <rPh sb="117" eb="119">
      <t>ゲンショウ</t>
    </rPh>
    <rPh sb="123" eb="125">
      <t>カニュウ</t>
    </rPh>
    <rPh sb="125" eb="126">
      <t>リツ</t>
    </rPh>
    <rPh sb="127" eb="128">
      <t>ヨコ</t>
    </rPh>
    <rPh sb="130" eb="132">
      <t>ジョウタイ</t>
    </rPh>
    <rPh sb="134" eb="137">
      <t>ミカニュウ</t>
    </rPh>
    <rPh sb="138" eb="140">
      <t>カテイ</t>
    </rPh>
    <rPh sb="142" eb="144">
      <t>カニュウ</t>
    </rPh>
    <rPh sb="144" eb="146">
      <t>スイシン</t>
    </rPh>
    <rPh sb="149" eb="151">
      <t>カニュウ</t>
    </rPh>
    <rPh sb="151" eb="152">
      <t>リツ</t>
    </rPh>
    <rPh sb="153" eb="155">
      <t>コウジョウ</t>
    </rPh>
    <rPh sb="157" eb="159">
      <t>シセツ</t>
    </rPh>
    <rPh sb="160" eb="163">
      <t>ケイカクテキ</t>
    </rPh>
    <rPh sb="164" eb="166">
      <t>コウシン</t>
    </rPh>
    <rPh sb="167" eb="168">
      <t>オコナ</t>
    </rPh>
    <rPh sb="170" eb="172">
      <t>ジゾク</t>
    </rPh>
    <rPh sb="172" eb="174">
      <t>カノウ</t>
    </rPh>
    <rPh sb="175" eb="177">
      <t>ケイエイ</t>
    </rPh>
    <rPh sb="178" eb="180">
      <t>メザ</t>
    </rPh>
    <rPh sb="187" eb="189">
      <t>ジュウヨウ</t>
    </rPh>
    <rPh sb="195" eb="197">
      <t>ケイエイ</t>
    </rPh>
    <rPh sb="197" eb="199">
      <t>センリャク</t>
    </rPh>
    <rPh sb="205" eb="207">
      <t>ヘイセイ</t>
    </rPh>
    <rPh sb="209" eb="210">
      <t>ネン</t>
    </rPh>
    <rPh sb="211" eb="212">
      <t>ツキ</t>
    </rPh>
    <rPh sb="213" eb="215">
      <t>サクテイ</t>
    </rPh>
    <rPh sb="217" eb="219">
      <t>ケイエイ</t>
    </rPh>
    <rPh sb="219" eb="221">
      <t>センリャク</t>
    </rPh>
    <rPh sb="222" eb="223">
      <t>モト</t>
    </rPh>
    <rPh sb="226" eb="227">
      <t>ト</t>
    </rPh>
    <rPh sb="228" eb="229">
      <t>ク</t>
    </rPh>
    <rPh sb="231" eb="233">
      <t>キョウギ</t>
    </rPh>
    <rPh sb="234" eb="235">
      <t>スス</t>
    </rPh>
    <rPh sb="243" eb="245">
      <t>チホウ</t>
    </rPh>
    <rPh sb="245" eb="247">
      <t>コウエイ</t>
    </rPh>
    <rPh sb="247" eb="249">
      <t>キギョウ</t>
    </rPh>
    <rPh sb="249" eb="250">
      <t>ホウ</t>
    </rPh>
    <rPh sb="251" eb="253">
      <t>イチブ</t>
    </rPh>
    <rPh sb="254" eb="256">
      <t>テキヨウ</t>
    </rPh>
    <rPh sb="257" eb="258">
      <t>レイ</t>
    </rPh>
    <rPh sb="258" eb="259">
      <t>ワ</t>
    </rPh>
    <rPh sb="260" eb="262">
      <t>ネンド</t>
    </rPh>
    <rPh sb="264" eb="266">
      <t>コウエイ</t>
    </rPh>
    <rPh sb="266" eb="268">
      <t>キギョウ</t>
    </rPh>
    <rPh sb="268" eb="270">
      <t>カイケイ</t>
    </rPh>
    <rPh sb="271" eb="273">
      <t>イコウ</t>
    </rPh>
    <rPh sb="273" eb="274">
      <t>ゴ</t>
    </rPh>
    <rPh sb="275" eb="277">
      <t>サイド</t>
    </rPh>
    <rPh sb="277" eb="279">
      <t>ナイヨウ</t>
    </rPh>
    <rPh sb="280" eb="282">
      <t>ミナオ</t>
    </rPh>
    <rPh sb="284" eb="28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</si>
</sst>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B5-4FBD-9686-ACF0FCF34F92}"/>
            </c:ext>
          </c:extLst>
        </c:ser>
        <c:dLbls>
          <c:showLegendKey val="0"/>
          <c:showVal val="0"/>
          <c:showCatName val="0"/>
          <c:showSerName val="0"/>
          <c:showPercent val="0"/>
          <c:showBubbleSize val="0"/>
        </c:dLbls>
        <c:gapWidth val="150"/>
        <c:axId val="545009536"/>
        <c:axId val="54501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45B5-4FBD-9686-ACF0FCF34F92}"/>
            </c:ext>
          </c:extLst>
        </c:ser>
        <c:dLbls>
          <c:showLegendKey val="0"/>
          <c:showVal val="0"/>
          <c:showCatName val="0"/>
          <c:showSerName val="0"/>
          <c:showPercent val="0"/>
          <c:showBubbleSize val="0"/>
        </c:dLbls>
        <c:marker val="1"/>
        <c:smooth val="0"/>
        <c:axId val="545009536"/>
        <c:axId val="545011104"/>
      </c:lineChart>
      <c:dateAx>
        <c:axId val="545009536"/>
        <c:scaling>
          <c:orientation val="minMax"/>
        </c:scaling>
        <c:delete val="1"/>
        <c:axPos val="b"/>
        <c:numFmt formatCode="&quot;H&quot;yy" sourceLinked="1"/>
        <c:majorTickMark val="none"/>
        <c:minorTickMark val="none"/>
        <c:tickLblPos val="none"/>
        <c:crossAx val="545011104"/>
        <c:crosses val="autoZero"/>
        <c:auto val="1"/>
        <c:lblOffset val="100"/>
        <c:baseTimeUnit val="years"/>
      </c:dateAx>
      <c:valAx>
        <c:axId val="5450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0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52.59</c:v>
                </c:pt>
                <c:pt idx="1">
                  <c:v>53.39</c:v>
                </c:pt>
                <c:pt idx="2">
                  <c:v>51.79</c:v>
                </c:pt>
                <c:pt idx="3">
                  <c:v>52.59</c:v>
                </c:pt>
                <c:pt idx="4">
                  <c:v>50.2</c:v>
                </c:pt>
              </c:numCache>
            </c:numRef>
          </c:val>
          <c:extLst xmlns:c16r2="http://schemas.microsoft.com/office/drawing/2015/06/chart">
            <c:ext xmlns:c16="http://schemas.microsoft.com/office/drawing/2014/chart" uri="{C3380CC4-5D6E-409C-BE32-E72D297353CC}">
              <c16:uniqueId val="{00000000-1B60-4D51-A055-DCFE8191FF18}"/>
            </c:ext>
          </c:extLst>
        </c:ser>
        <c:dLbls>
          <c:showLegendKey val="0"/>
          <c:showVal val="0"/>
          <c:showCatName val="0"/>
          <c:showSerName val="0"/>
          <c:showPercent val="0"/>
          <c:showBubbleSize val="0"/>
        </c:dLbls>
        <c:gapWidth val="150"/>
        <c:axId val="545009144"/>
        <c:axId val="55089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1B60-4D51-A055-DCFE8191FF18}"/>
            </c:ext>
          </c:extLst>
        </c:ser>
        <c:dLbls>
          <c:showLegendKey val="0"/>
          <c:showVal val="0"/>
          <c:showCatName val="0"/>
          <c:showSerName val="0"/>
          <c:showPercent val="0"/>
          <c:showBubbleSize val="0"/>
        </c:dLbls>
        <c:marker val="1"/>
        <c:smooth val="0"/>
        <c:axId val="545009144"/>
        <c:axId val="550894904"/>
      </c:lineChart>
      <c:dateAx>
        <c:axId val="545009144"/>
        <c:scaling>
          <c:orientation val="minMax"/>
        </c:scaling>
        <c:delete val="1"/>
        <c:axPos val="b"/>
        <c:numFmt formatCode="&quot;H&quot;yy" sourceLinked="1"/>
        <c:majorTickMark val="none"/>
        <c:minorTickMark val="none"/>
        <c:tickLblPos val="none"/>
        <c:crossAx val="550894904"/>
        <c:crosses val="autoZero"/>
        <c:auto val="1"/>
        <c:lblOffset val="100"/>
        <c:baseTimeUnit val="years"/>
      </c:dateAx>
      <c:valAx>
        <c:axId val="55089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00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78.209999999999994</c:v>
                </c:pt>
                <c:pt idx="1">
                  <c:v>77.709999999999994</c:v>
                </c:pt>
                <c:pt idx="2">
                  <c:v>78.06</c:v>
                </c:pt>
                <c:pt idx="3">
                  <c:v>78.11</c:v>
                </c:pt>
                <c:pt idx="4">
                  <c:v>78.88</c:v>
                </c:pt>
              </c:numCache>
            </c:numRef>
          </c:val>
          <c:extLst xmlns:c16r2="http://schemas.microsoft.com/office/drawing/2015/06/chart">
            <c:ext xmlns:c16="http://schemas.microsoft.com/office/drawing/2014/chart" uri="{C3380CC4-5D6E-409C-BE32-E72D297353CC}">
              <c16:uniqueId val="{00000000-57F3-4DC8-8593-BD9F4F228285}"/>
            </c:ext>
          </c:extLst>
        </c:ser>
        <c:dLbls>
          <c:showLegendKey val="0"/>
          <c:showVal val="0"/>
          <c:showCatName val="0"/>
          <c:showSerName val="0"/>
          <c:showPercent val="0"/>
          <c:showBubbleSize val="0"/>
        </c:dLbls>
        <c:gapWidth val="150"/>
        <c:axId val="550895688"/>
        <c:axId val="55089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57F3-4DC8-8593-BD9F4F228285}"/>
            </c:ext>
          </c:extLst>
        </c:ser>
        <c:dLbls>
          <c:showLegendKey val="0"/>
          <c:showVal val="0"/>
          <c:showCatName val="0"/>
          <c:showSerName val="0"/>
          <c:showPercent val="0"/>
          <c:showBubbleSize val="0"/>
        </c:dLbls>
        <c:marker val="1"/>
        <c:smooth val="0"/>
        <c:axId val="550895688"/>
        <c:axId val="550896080"/>
      </c:lineChart>
      <c:dateAx>
        <c:axId val="550895688"/>
        <c:scaling>
          <c:orientation val="minMax"/>
        </c:scaling>
        <c:delete val="1"/>
        <c:axPos val="b"/>
        <c:numFmt formatCode="&quot;H&quot;yy" sourceLinked="1"/>
        <c:majorTickMark val="none"/>
        <c:minorTickMark val="none"/>
        <c:tickLblPos val="none"/>
        <c:crossAx val="550896080"/>
        <c:crosses val="autoZero"/>
        <c:auto val="1"/>
        <c:lblOffset val="100"/>
        <c:baseTimeUnit val="years"/>
      </c:dateAx>
      <c:valAx>
        <c:axId val="55089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89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70.25</c:v>
                </c:pt>
                <c:pt idx="1">
                  <c:v>60.28</c:v>
                </c:pt>
                <c:pt idx="2">
                  <c:v>64.97</c:v>
                </c:pt>
                <c:pt idx="3">
                  <c:v>70.08</c:v>
                </c:pt>
                <c:pt idx="4">
                  <c:v>85.52</c:v>
                </c:pt>
              </c:numCache>
            </c:numRef>
          </c:val>
          <c:extLst xmlns:c16r2="http://schemas.microsoft.com/office/drawing/2015/06/chart">
            <c:ext xmlns:c16="http://schemas.microsoft.com/office/drawing/2014/chart" uri="{C3380CC4-5D6E-409C-BE32-E72D297353CC}">
              <c16:uniqueId val="{00000000-6499-4254-8F9C-B4A6BB04E180}"/>
            </c:ext>
          </c:extLst>
        </c:ser>
        <c:dLbls>
          <c:showLegendKey val="0"/>
          <c:showVal val="0"/>
          <c:showCatName val="0"/>
          <c:showSerName val="0"/>
          <c:showPercent val="0"/>
          <c:showBubbleSize val="0"/>
        </c:dLbls>
        <c:gapWidth val="150"/>
        <c:axId val="545010320"/>
        <c:axId val="54500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99-4254-8F9C-B4A6BB04E180}"/>
            </c:ext>
          </c:extLst>
        </c:ser>
        <c:dLbls>
          <c:showLegendKey val="0"/>
          <c:showVal val="0"/>
          <c:showCatName val="0"/>
          <c:showSerName val="0"/>
          <c:showPercent val="0"/>
          <c:showBubbleSize val="0"/>
        </c:dLbls>
        <c:marker val="1"/>
        <c:smooth val="0"/>
        <c:axId val="545010320"/>
        <c:axId val="545005616"/>
      </c:lineChart>
      <c:dateAx>
        <c:axId val="545010320"/>
        <c:scaling>
          <c:orientation val="minMax"/>
        </c:scaling>
        <c:delete val="1"/>
        <c:axPos val="b"/>
        <c:numFmt formatCode="&quot;H&quot;yy" sourceLinked="1"/>
        <c:majorTickMark val="none"/>
        <c:minorTickMark val="none"/>
        <c:tickLblPos val="none"/>
        <c:crossAx val="545005616"/>
        <c:crosses val="autoZero"/>
        <c:auto val="1"/>
        <c:lblOffset val="100"/>
        <c:baseTimeUnit val="years"/>
      </c:dateAx>
      <c:valAx>
        <c:axId val="54500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01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F6-4A4F-96AA-BC2A33055203}"/>
            </c:ext>
          </c:extLst>
        </c:ser>
        <c:dLbls>
          <c:showLegendKey val="0"/>
          <c:showVal val="0"/>
          <c:showCatName val="0"/>
          <c:showSerName val="0"/>
          <c:showPercent val="0"/>
          <c:showBubbleSize val="0"/>
        </c:dLbls>
        <c:gapWidth val="150"/>
        <c:axId val="545007184"/>
        <c:axId val="54501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F6-4A4F-96AA-BC2A33055203}"/>
            </c:ext>
          </c:extLst>
        </c:ser>
        <c:dLbls>
          <c:showLegendKey val="0"/>
          <c:showVal val="0"/>
          <c:showCatName val="0"/>
          <c:showSerName val="0"/>
          <c:showPercent val="0"/>
          <c:showBubbleSize val="0"/>
        </c:dLbls>
        <c:marker val="1"/>
        <c:smooth val="0"/>
        <c:axId val="545007184"/>
        <c:axId val="545012280"/>
      </c:lineChart>
      <c:dateAx>
        <c:axId val="545007184"/>
        <c:scaling>
          <c:orientation val="minMax"/>
        </c:scaling>
        <c:delete val="1"/>
        <c:axPos val="b"/>
        <c:numFmt formatCode="&quot;H&quot;yy" sourceLinked="1"/>
        <c:majorTickMark val="none"/>
        <c:minorTickMark val="none"/>
        <c:tickLblPos val="none"/>
        <c:crossAx val="545012280"/>
        <c:crosses val="autoZero"/>
        <c:auto val="1"/>
        <c:lblOffset val="100"/>
        <c:baseTimeUnit val="years"/>
      </c:dateAx>
      <c:valAx>
        <c:axId val="54501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00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A3-439E-9859-EA3B4CA63F59}"/>
            </c:ext>
          </c:extLst>
        </c:ser>
        <c:dLbls>
          <c:showLegendKey val="0"/>
          <c:showVal val="0"/>
          <c:showCatName val="0"/>
          <c:showSerName val="0"/>
          <c:showPercent val="0"/>
          <c:showBubbleSize val="0"/>
        </c:dLbls>
        <c:gapWidth val="150"/>
        <c:axId val="545012672"/>
        <c:axId val="54501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A3-439E-9859-EA3B4CA63F59}"/>
            </c:ext>
          </c:extLst>
        </c:ser>
        <c:dLbls>
          <c:showLegendKey val="0"/>
          <c:showVal val="0"/>
          <c:showCatName val="0"/>
          <c:showSerName val="0"/>
          <c:showPercent val="0"/>
          <c:showBubbleSize val="0"/>
        </c:dLbls>
        <c:marker val="1"/>
        <c:smooth val="0"/>
        <c:axId val="545012672"/>
        <c:axId val="545013064"/>
      </c:lineChart>
      <c:dateAx>
        <c:axId val="545012672"/>
        <c:scaling>
          <c:orientation val="minMax"/>
        </c:scaling>
        <c:delete val="1"/>
        <c:axPos val="b"/>
        <c:numFmt formatCode="&quot;H&quot;yy" sourceLinked="1"/>
        <c:majorTickMark val="none"/>
        <c:minorTickMark val="none"/>
        <c:tickLblPos val="none"/>
        <c:crossAx val="545013064"/>
        <c:crosses val="autoZero"/>
        <c:auto val="1"/>
        <c:lblOffset val="100"/>
        <c:baseTimeUnit val="years"/>
      </c:dateAx>
      <c:valAx>
        <c:axId val="54501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0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B7-4F31-A996-C1AEDDC653A4}"/>
            </c:ext>
          </c:extLst>
        </c:ser>
        <c:dLbls>
          <c:showLegendKey val="0"/>
          <c:showVal val="0"/>
          <c:showCatName val="0"/>
          <c:showSerName val="0"/>
          <c:showPercent val="0"/>
          <c:showBubbleSize val="0"/>
        </c:dLbls>
        <c:gapWidth val="150"/>
        <c:axId val="550609512"/>
        <c:axId val="5506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B7-4F31-A996-C1AEDDC653A4}"/>
            </c:ext>
          </c:extLst>
        </c:ser>
        <c:dLbls>
          <c:showLegendKey val="0"/>
          <c:showVal val="0"/>
          <c:showCatName val="0"/>
          <c:showSerName val="0"/>
          <c:showPercent val="0"/>
          <c:showBubbleSize val="0"/>
        </c:dLbls>
        <c:marker val="1"/>
        <c:smooth val="0"/>
        <c:axId val="550609512"/>
        <c:axId val="550612256"/>
      </c:lineChart>
      <c:dateAx>
        <c:axId val="550609512"/>
        <c:scaling>
          <c:orientation val="minMax"/>
        </c:scaling>
        <c:delete val="1"/>
        <c:axPos val="b"/>
        <c:numFmt formatCode="&quot;H&quot;yy" sourceLinked="1"/>
        <c:majorTickMark val="none"/>
        <c:minorTickMark val="none"/>
        <c:tickLblPos val="none"/>
        <c:crossAx val="550612256"/>
        <c:crosses val="autoZero"/>
        <c:auto val="1"/>
        <c:lblOffset val="100"/>
        <c:baseTimeUnit val="years"/>
      </c:dateAx>
      <c:valAx>
        <c:axId val="5506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0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EB-4E04-9EFD-2BDA3AA309B6}"/>
            </c:ext>
          </c:extLst>
        </c:ser>
        <c:dLbls>
          <c:showLegendKey val="0"/>
          <c:showVal val="0"/>
          <c:showCatName val="0"/>
          <c:showSerName val="0"/>
          <c:showPercent val="0"/>
          <c:showBubbleSize val="0"/>
        </c:dLbls>
        <c:gapWidth val="150"/>
        <c:axId val="550613432"/>
        <c:axId val="55061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EB-4E04-9EFD-2BDA3AA309B6}"/>
            </c:ext>
          </c:extLst>
        </c:ser>
        <c:dLbls>
          <c:showLegendKey val="0"/>
          <c:showVal val="0"/>
          <c:showCatName val="0"/>
          <c:showSerName val="0"/>
          <c:showPercent val="0"/>
          <c:showBubbleSize val="0"/>
        </c:dLbls>
        <c:marker val="1"/>
        <c:smooth val="0"/>
        <c:axId val="550613432"/>
        <c:axId val="550610296"/>
      </c:lineChart>
      <c:dateAx>
        <c:axId val="550613432"/>
        <c:scaling>
          <c:orientation val="minMax"/>
        </c:scaling>
        <c:delete val="1"/>
        <c:axPos val="b"/>
        <c:numFmt formatCode="&quot;H&quot;yy" sourceLinked="1"/>
        <c:majorTickMark val="none"/>
        <c:minorTickMark val="none"/>
        <c:tickLblPos val="none"/>
        <c:crossAx val="550610296"/>
        <c:crosses val="autoZero"/>
        <c:auto val="1"/>
        <c:lblOffset val="100"/>
        <c:baseTimeUnit val="years"/>
      </c:dateAx>
      <c:valAx>
        <c:axId val="55061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3307.08</c:v>
                </c:pt>
                <c:pt idx="1">
                  <c:v>0</c:v>
                </c:pt>
                <c:pt idx="2" formatCode="#,##0.00;&quot;△&quot;#,##0.00;&quot;-&quot;">
                  <c:v>377.92</c:v>
                </c:pt>
                <c:pt idx="3">
                  <c:v>0</c:v>
                </c:pt>
                <c:pt idx="4">
                  <c:v>0</c:v>
                </c:pt>
              </c:numCache>
            </c:numRef>
          </c:val>
          <c:extLst xmlns:c16r2="http://schemas.microsoft.com/office/drawing/2015/06/chart">
            <c:ext xmlns:c16="http://schemas.microsoft.com/office/drawing/2014/chart" uri="{C3380CC4-5D6E-409C-BE32-E72D297353CC}">
              <c16:uniqueId val="{00000000-7920-4AD1-9E38-27E74A40D5FD}"/>
            </c:ext>
          </c:extLst>
        </c:ser>
        <c:dLbls>
          <c:showLegendKey val="0"/>
          <c:showVal val="0"/>
          <c:showCatName val="0"/>
          <c:showSerName val="0"/>
          <c:showPercent val="0"/>
          <c:showBubbleSize val="0"/>
        </c:dLbls>
        <c:gapWidth val="150"/>
        <c:axId val="550613824"/>
        <c:axId val="55061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7920-4AD1-9E38-27E74A40D5FD}"/>
            </c:ext>
          </c:extLst>
        </c:ser>
        <c:dLbls>
          <c:showLegendKey val="0"/>
          <c:showVal val="0"/>
          <c:showCatName val="0"/>
          <c:showSerName val="0"/>
          <c:showPercent val="0"/>
          <c:showBubbleSize val="0"/>
        </c:dLbls>
        <c:marker val="1"/>
        <c:smooth val="0"/>
        <c:axId val="550613824"/>
        <c:axId val="550615000"/>
      </c:lineChart>
      <c:dateAx>
        <c:axId val="550613824"/>
        <c:scaling>
          <c:orientation val="minMax"/>
        </c:scaling>
        <c:delete val="1"/>
        <c:axPos val="b"/>
        <c:numFmt formatCode="&quot;H&quot;yy" sourceLinked="1"/>
        <c:majorTickMark val="none"/>
        <c:minorTickMark val="none"/>
        <c:tickLblPos val="none"/>
        <c:crossAx val="550615000"/>
        <c:crosses val="autoZero"/>
        <c:auto val="1"/>
        <c:lblOffset val="100"/>
        <c:baseTimeUnit val="years"/>
      </c:dateAx>
      <c:valAx>
        <c:axId val="55061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36.299999999999997</c:v>
                </c:pt>
                <c:pt idx="1">
                  <c:v>26.62</c:v>
                </c:pt>
                <c:pt idx="2">
                  <c:v>32.94</c:v>
                </c:pt>
                <c:pt idx="3">
                  <c:v>36.06</c:v>
                </c:pt>
                <c:pt idx="4">
                  <c:v>59.9</c:v>
                </c:pt>
              </c:numCache>
            </c:numRef>
          </c:val>
          <c:extLst xmlns:c16r2="http://schemas.microsoft.com/office/drawing/2015/06/chart">
            <c:ext xmlns:c16="http://schemas.microsoft.com/office/drawing/2014/chart" uri="{C3380CC4-5D6E-409C-BE32-E72D297353CC}">
              <c16:uniqueId val="{00000000-9BC0-4C98-B1D7-31BD31FCB7BD}"/>
            </c:ext>
          </c:extLst>
        </c:ser>
        <c:dLbls>
          <c:showLegendKey val="0"/>
          <c:showVal val="0"/>
          <c:showCatName val="0"/>
          <c:showSerName val="0"/>
          <c:showPercent val="0"/>
          <c:showBubbleSize val="0"/>
        </c:dLbls>
        <c:gapWidth val="150"/>
        <c:axId val="550608336"/>
        <c:axId val="55061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9BC0-4C98-B1D7-31BD31FCB7BD}"/>
            </c:ext>
          </c:extLst>
        </c:ser>
        <c:dLbls>
          <c:showLegendKey val="0"/>
          <c:showVal val="0"/>
          <c:showCatName val="0"/>
          <c:showSerName val="0"/>
          <c:showPercent val="0"/>
          <c:showBubbleSize val="0"/>
        </c:dLbls>
        <c:marker val="1"/>
        <c:smooth val="0"/>
        <c:axId val="550608336"/>
        <c:axId val="550611864"/>
      </c:lineChart>
      <c:dateAx>
        <c:axId val="550608336"/>
        <c:scaling>
          <c:orientation val="minMax"/>
        </c:scaling>
        <c:delete val="1"/>
        <c:axPos val="b"/>
        <c:numFmt formatCode="&quot;H&quot;yy" sourceLinked="1"/>
        <c:majorTickMark val="none"/>
        <c:minorTickMark val="none"/>
        <c:tickLblPos val="none"/>
        <c:crossAx val="550611864"/>
        <c:crosses val="autoZero"/>
        <c:auto val="1"/>
        <c:lblOffset val="100"/>
        <c:baseTimeUnit val="years"/>
      </c:dateAx>
      <c:valAx>
        <c:axId val="55061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0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347.65</c:v>
                </c:pt>
                <c:pt idx="1">
                  <c:v>459.9</c:v>
                </c:pt>
                <c:pt idx="2">
                  <c:v>439.57</c:v>
                </c:pt>
                <c:pt idx="3">
                  <c:v>348.25</c:v>
                </c:pt>
                <c:pt idx="4">
                  <c:v>187.28</c:v>
                </c:pt>
              </c:numCache>
            </c:numRef>
          </c:val>
          <c:extLst xmlns:c16r2="http://schemas.microsoft.com/office/drawing/2015/06/chart">
            <c:ext xmlns:c16="http://schemas.microsoft.com/office/drawing/2014/chart" uri="{C3380CC4-5D6E-409C-BE32-E72D297353CC}">
              <c16:uniqueId val="{00000000-E9A3-496E-87A5-38BD924D6009}"/>
            </c:ext>
          </c:extLst>
        </c:ser>
        <c:dLbls>
          <c:showLegendKey val="0"/>
          <c:showVal val="0"/>
          <c:showCatName val="0"/>
          <c:showSerName val="0"/>
          <c:showPercent val="0"/>
          <c:showBubbleSize val="0"/>
        </c:dLbls>
        <c:gapWidth val="150"/>
        <c:axId val="550614608"/>
        <c:axId val="54500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E9A3-496E-87A5-38BD924D6009}"/>
            </c:ext>
          </c:extLst>
        </c:ser>
        <c:dLbls>
          <c:showLegendKey val="0"/>
          <c:showVal val="0"/>
          <c:showCatName val="0"/>
          <c:showSerName val="0"/>
          <c:showPercent val="0"/>
          <c:showBubbleSize val="0"/>
        </c:dLbls>
        <c:marker val="1"/>
        <c:smooth val="0"/>
        <c:axId val="550614608"/>
        <c:axId val="545006792"/>
      </c:lineChart>
      <c:dateAx>
        <c:axId val="550614608"/>
        <c:scaling>
          <c:orientation val="minMax"/>
        </c:scaling>
        <c:delete val="1"/>
        <c:axPos val="b"/>
        <c:numFmt formatCode="&quot;H&quot;yy" sourceLinked="1"/>
        <c:majorTickMark val="none"/>
        <c:minorTickMark val="none"/>
        <c:tickLblPos val="none"/>
        <c:crossAx val="545006792"/>
        <c:crosses val="autoZero"/>
        <c:auto val="1"/>
        <c:lblOffset val="100"/>
        <c:baseTimeUnit val="years"/>
      </c:dateAx>
      <c:valAx>
        <c:axId val="54500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061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香川県　観音寺市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59959</v>
      </c>
      <c r="AM8" s="69"/>
      <c r="AN8" s="69"/>
      <c r="AO8" s="69"/>
      <c r="AP8" s="69"/>
      <c r="AQ8" s="69"/>
      <c r="AR8" s="69"/>
      <c r="AS8" s="69"/>
      <c r="AT8" s="68">
        <f>データ!T6</f>
        <v>117.84</v>
      </c>
      <c r="AU8" s="68"/>
      <c r="AV8" s="68"/>
      <c r="AW8" s="68"/>
      <c r="AX8" s="68"/>
      <c r="AY8" s="68"/>
      <c r="AZ8" s="68"/>
      <c r="BA8" s="68"/>
      <c r="BB8" s="68">
        <f>データ!U6</f>
        <v>508.82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1.1000000000000001</v>
      </c>
      <c r="Q10" s="68"/>
      <c r="R10" s="68"/>
      <c r="S10" s="68"/>
      <c r="T10" s="68"/>
      <c r="U10" s="68"/>
      <c r="V10" s="68"/>
      <c r="W10" s="68">
        <f>データ!Q6</f>
        <v>100</v>
      </c>
      <c r="X10" s="68"/>
      <c r="Y10" s="68"/>
      <c r="Z10" s="68"/>
      <c r="AA10" s="68"/>
      <c r="AB10" s="68"/>
      <c r="AC10" s="68"/>
      <c r="AD10" s="69">
        <f>データ!R6</f>
        <v>3140</v>
      </c>
      <c r="AE10" s="69"/>
      <c r="AF10" s="69"/>
      <c r="AG10" s="69"/>
      <c r="AH10" s="69"/>
      <c r="AI10" s="69"/>
      <c r="AJ10" s="69"/>
      <c r="AK10" s="2"/>
      <c r="AL10" s="69">
        <f>データ!V6</f>
        <v>658</v>
      </c>
      <c r="AM10" s="69"/>
      <c r="AN10" s="69"/>
      <c r="AO10" s="69"/>
      <c r="AP10" s="69"/>
      <c r="AQ10" s="69"/>
      <c r="AR10" s="69"/>
      <c r="AS10" s="69"/>
      <c r="AT10" s="68">
        <f>データ!W6</f>
        <v>0.28000000000000003</v>
      </c>
      <c r="AU10" s="68"/>
      <c r="AV10" s="68"/>
      <c r="AW10" s="68"/>
      <c r="AX10" s="68"/>
      <c r="AY10" s="68"/>
      <c r="AZ10" s="68"/>
      <c r="BA10" s="68"/>
      <c r="BB10" s="68">
        <f>データ!X6</f>
        <v>2350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vHL/39yHpSV14jFSnlThpatI0mFG7QtuKoazCP1FIbwiqE4NauRAx1mL6IhDLKuRE8idOv6dCzEupfcEFlAVTQ==" saltValue="T3jyeeUh6c5DGGmLCnLd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372056</v>
      </c>
      <c r="D6" s="33">
        <f t="shared" si="3"/>
        <v>47</v>
      </c>
      <c r="E6" s="33">
        <f t="shared" si="3"/>
        <v>17</v>
      </c>
      <c r="F6" s="33">
        <f t="shared" si="3"/>
        <v>5</v>
      </c>
      <c r="G6" s="33">
        <f t="shared" si="3"/>
        <v>0</v>
      </c>
      <c r="H6" s="33" t="str">
        <f t="shared" si="3"/>
        <v>香川県　観音寺市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1.1000000000000001</v>
      </c>
      <c r="Q6" s="34">
        <f t="shared" si="3"/>
        <v>100</v>
      </c>
      <c r="R6" s="34">
        <f t="shared" si="3"/>
        <v>3140</v>
      </c>
      <c r="S6" s="34">
        <f t="shared" si="3"/>
        <v>59959</v>
      </c>
      <c r="T6" s="34">
        <f t="shared" si="3"/>
        <v>117.84</v>
      </c>
      <c r="U6" s="34">
        <f t="shared" si="3"/>
        <v>508.82</v>
      </c>
      <c r="V6" s="34">
        <f t="shared" si="3"/>
        <v>658</v>
      </c>
      <c r="W6" s="34">
        <f t="shared" si="3"/>
        <v>0.28000000000000003</v>
      </c>
      <c r="X6" s="34">
        <f t="shared" si="3"/>
        <v>2350</v>
      </c>
      <c r="Y6" s="35">
        <f>IF(Y7="",NA(),Y7)</f>
        <v>70.25</v>
      </c>
      <c r="Z6" s="35">
        <f t="shared" ref="Z6:AH6" si="4">IF(Z7="",NA(),Z7)</f>
        <v>60.28</v>
      </c>
      <c r="AA6" s="35">
        <f t="shared" si="4"/>
        <v>64.97</v>
      </c>
      <c r="AB6" s="35">
        <f t="shared" si="4"/>
        <v>70.08</v>
      </c>
      <c r="AC6" s="35">
        <f t="shared" si="4"/>
        <v>85.52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3307.08</v>
      </c>
      <c r="BG6" s="34">
        <f t="shared" ref="BG6:BO6" si="7">IF(BG7="",NA(),BG7)</f>
        <v>0</v>
      </c>
      <c r="BH6" s="35">
        <f t="shared" si="7"/>
        <v>377.92</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36.299999999999997</v>
      </c>
      <c r="BR6" s="35">
        <f t="shared" ref="BR6:BZ6" si="8">IF(BR7="",NA(),BR7)</f>
        <v>26.62</v>
      </c>
      <c r="BS6" s="35">
        <f t="shared" si="8"/>
        <v>32.94</v>
      </c>
      <c r="BT6" s="35">
        <f t="shared" si="8"/>
        <v>36.06</v>
      </c>
      <c r="BU6" s="35">
        <f t="shared" si="8"/>
        <v>59.9</v>
      </c>
      <c r="BV6" s="35">
        <f t="shared" si="8"/>
        <v>52.19</v>
      </c>
      <c r="BW6" s="35">
        <f t="shared" si="8"/>
        <v>55.32</v>
      </c>
      <c r="BX6" s="35">
        <f t="shared" si="8"/>
        <v>59.8</v>
      </c>
      <c r="BY6" s="35">
        <f t="shared" si="8"/>
        <v>57.77</v>
      </c>
      <c r="BZ6" s="35">
        <f t="shared" si="8"/>
        <v>57.31</v>
      </c>
      <c r="CA6" s="34" t="str">
        <f>IF(CA7="","",IF(CA7="-","【-】","【"&amp;SUBSTITUTE(TEXT(CA7,"#,##0.00"),"-","△")&amp;"】"))</f>
        <v>【59.59】</v>
      </c>
      <c r="CB6" s="35">
        <f>IF(CB7="",NA(),CB7)</f>
        <v>347.65</v>
      </c>
      <c r="CC6" s="35">
        <f t="shared" ref="CC6:CK6" si="9">IF(CC7="",NA(),CC7)</f>
        <v>459.9</v>
      </c>
      <c r="CD6" s="35">
        <f t="shared" si="9"/>
        <v>439.57</v>
      </c>
      <c r="CE6" s="35">
        <f t="shared" si="9"/>
        <v>348.25</v>
      </c>
      <c r="CF6" s="35">
        <f t="shared" si="9"/>
        <v>187.28</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52.59</v>
      </c>
      <c r="CN6" s="35">
        <f t="shared" ref="CN6:CV6" si="10">IF(CN7="",NA(),CN7)</f>
        <v>53.39</v>
      </c>
      <c r="CO6" s="35">
        <f t="shared" si="10"/>
        <v>51.79</v>
      </c>
      <c r="CP6" s="35">
        <f t="shared" si="10"/>
        <v>52.59</v>
      </c>
      <c r="CQ6" s="35">
        <f t="shared" si="10"/>
        <v>50.2</v>
      </c>
      <c r="CR6" s="35">
        <f t="shared" si="10"/>
        <v>52.31</v>
      </c>
      <c r="CS6" s="35">
        <f t="shared" si="10"/>
        <v>60.65</v>
      </c>
      <c r="CT6" s="35">
        <f t="shared" si="10"/>
        <v>51.75</v>
      </c>
      <c r="CU6" s="35">
        <f t="shared" si="10"/>
        <v>50.68</v>
      </c>
      <c r="CV6" s="35">
        <f t="shared" si="10"/>
        <v>50.14</v>
      </c>
      <c r="CW6" s="34" t="str">
        <f>IF(CW7="","",IF(CW7="-","【-】","【"&amp;SUBSTITUTE(TEXT(CW7,"#,##0.00"),"-","△")&amp;"】"))</f>
        <v>【51.30】</v>
      </c>
      <c r="CX6" s="35">
        <f>IF(CX7="",NA(),CX7)</f>
        <v>78.209999999999994</v>
      </c>
      <c r="CY6" s="35">
        <f t="shared" ref="CY6:DG6" si="11">IF(CY7="",NA(),CY7)</f>
        <v>77.709999999999994</v>
      </c>
      <c r="CZ6" s="35">
        <f t="shared" si="11"/>
        <v>78.06</v>
      </c>
      <c r="DA6" s="35">
        <f t="shared" si="11"/>
        <v>78.11</v>
      </c>
      <c r="DB6" s="35">
        <f t="shared" si="11"/>
        <v>78.88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372056</v>
      </c>
      <c r="D7" s="37">
        <v>47</v>
      </c>
      <c r="E7" s="37">
        <v>17</v>
      </c>
      <c r="F7" s="37">
        <v>5</v>
      </c>
      <c r="G7" s="37">
        <v>0</v>
      </c>
      <c r="H7" s="37" t="s">
        <v>98</v>
      </c>
      <c r="I7" s="37" t="s">
        <v>99</v>
      </c>
      <c r="J7" s="37" t="s">
        <v>100</v>
      </c>
      <c r="K7" s="37" t="s">
        <v>101</v>
      </c>
      <c r="L7" s="37" t="s">
        <v>102</v>
      </c>
      <c r="M7" s="37" t="s">
        <v>103</v>
      </c>
      <c r="N7" s="38" t="s">
        <v>104</v>
      </c>
      <c r="O7" s="38" t="s">
        <v>105</v>
      </c>
      <c r="P7" s="38">
        <v>1.1000000000000001</v>
      </c>
      <c r="Q7" s="38">
        <v>100</v>
      </c>
      <c r="R7" s="38">
        <v>3140</v>
      </c>
      <c r="S7" s="38">
        <v>59959</v>
      </c>
      <c r="T7" s="38">
        <v>117.84</v>
      </c>
      <c r="U7" s="38">
        <v>508.82</v>
      </c>
      <c r="V7" s="38">
        <v>658</v>
      </c>
      <c r="W7" s="38">
        <v>0.28000000000000003</v>
      </c>
      <c r="X7" s="38">
        <v>2350</v>
      </c>
      <c r="Y7" s="38">
        <v>70.25</v>
      </c>
      <c r="Z7" s="38">
        <v>60.28</v>
      </c>
      <c r="AA7" s="38">
        <v>64.97</v>
      </c>
      <c r="AB7" s="38">
        <v>70.08</v>
      </c>
      <c r="AC7" s="38">
        <v>85.52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3307.08</v>
      </c>
      <c r="BG7" s="38">
        <v>0</v>
      </c>
      <c r="BH7" s="38">
        <v>377.92</v>
      </c>
      <c r="BI7" s="38">
        <v>0</v>
      </c>
      <c r="BJ7" s="38">
        <v>0</v>
      </c>
      <c r="BK7" s="38">
        <v>1081.8</v>
      </c>
      <c r="BL7" s="38">
        <v>974.93</v>
      </c>
      <c r="BM7" s="38">
        <v>855.8</v>
      </c>
      <c r="BN7" s="38">
        <v>789.46</v>
      </c>
      <c r="BO7" s="38">
        <v>826.83</v>
      </c>
      <c r="BP7" s="38">
        <v>765.47</v>
      </c>
      <c r="BQ7" s="38">
        <v>36.299999999999997</v>
      </c>
      <c r="BR7" s="38">
        <v>26.62</v>
      </c>
      <c r="BS7" s="38">
        <v>32.94</v>
      </c>
      <c r="BT7" s="38">
        <v>36.06</v>
      </c>
      <c r="BU7" s="38">
        <v>59.9</v>
      </c>
      <c r="BV7" s="38">
        <v>52.19</v>
      </c>
      <c r="BW7" s="38">
        <v>55.32</v>
      </c>
      <c r="BX7" s="38">
        <v>59.8</v>
      </c>
      <c r="BY7" s="38">
        <v>57.77</v>
      </c>
      <c r="BZ7" s="38">
        <v>57.31</v>
      </c>
      <c r="CA7" s="38">
        <v>59.59</v>
      </c>
      <c r="CB7" s="38">
        <v>347.65</v>
      </c>
      <c r="CC7" s="38">
        <v>459.9</v>
      </c>
      <c r="CD7" s="38">
        <v>439.57</v>
      </c>
      <c r="CE7" s="38">
        <v>348.25</v>
      </c>
      <c r="CF7" s="38">
        <v>187.28</v>
      </c>
      <c r="CG7" s="38">
        <v>296.14</v>
      </c>
      <c r="CH7" s="38">
        <v>283.17</v>
      </c>
      <c r="CI7" s="38">
        <v>263.76</v>
      </c>
      <c r="CJ7" s="38">
        <v>274.35000000000002</v>
      </c>
      <c r="CK7" s="38">
        <v>273.52</v>
      </c>
      <c r="CL7" s="38">
        <v>257.86</v>
      </c>
      <c r="CM7" s="38">
        <v>52.59</v>
      </c>
      <c r="CN7" s="38">
        <v>53.39</v>
      </c>
      <c r="CO7" s="38">
        <v>51.79</v>
      </c>
      <c r="CP7" s="38">
        <v>52.59</v>
      </c>
      <c r="CQ7" s="38">
        <v>50.2</v>
      </c>
      <c r="CR7" s="38">
        <v>52.31</v>
      </c>
      <c r="CS7" s="38">
        <v>60.65</v>
      </c>
      <c r="CT7" s="38">
        <v>51.75</v>
      </c>
      <c r="CU7" s="38">
        <v>50.68</v>
      </c>
      <c r="CV7" s="38">
        <v>50.14</v>
      </c>
      <c r="CW7" s="38">
        <v>51.3</v>
      </c>
      <c r="CX7" s="38">
        <v>78.209999999999994</v>
      </c>
      <c r="CY7" s="38">
        <v>77.709999999999994</v>
      </c>
      <c r="CZ7" s="38">
        <v>78.06</v>
      </c>
      <c r="DA7" s="38">
        <v>78.11</v>
      </c>
      <c r="DB7" s="38">
        <v>78.88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