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BsrxHC0skT2dcSsZ3TBdb8yNB7leielquMTuv3pSaTjRdGdbeEKXM/+sthXG7hikKCNGEhvxhn+3yE4fxcIg==" workbookSaltValue="yFYcAFbTX4gnlhNciN3mB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<sst xmlns="http://schemas.openxmlformats.org/spreadsheetml/2006/main" xmlns:r="http://schemas.openxmlformats.org/officeDocument/2006/relationships" count="115" uniqueCount="115">
  <si>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</si>
  <si>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</si>
  <si>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</si>
  <si>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</si>
  <si>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</si>
  <si>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</si>
  <si>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</si>
  <si>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</si>
  <si>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</si>
  <si>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</si>
  <si>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</si>
  <si>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</si>
  <si>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</si>
  <si>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</si>
  <si>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</si>
  <si>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</si>
  <si>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</si>
  <si>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</si>
  <si>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</si>
  <si>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</si>
  <si>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</si>
  <si>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</si>
  <si>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</si>
  <si>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</si>
  <si>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</si>
  <si>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</si>
  <si>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</si>
  <si>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</si>
  <si>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</si>
  <si>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</si>
  <si>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</si>
  <si>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</si>
  <si>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</si>
  <si>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</si>
  <si>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</si>
  <si>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</si>
  <si>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</si>
  <si>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</si>
  <si>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</si>
  <si>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</si>
  <si>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</si>
  <si>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</si>
  <si>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</si>
  <si>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</si>
  <si>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</si>
  <si>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</si>
  <si>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</si>
  <si>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</si>
  <si>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</si>
  <si>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</si>
  <si>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</si>
  <si>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</si>
  <si>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</si>
  <si>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</si>
  <si>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</si>
  <si>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</si>
  <si>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</si>
  <si>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</si>
  <si>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</si>
  <si>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</si>
  <si>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</si>
  <si>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</si>
  <si>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</si>
  <si>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</si>
  <si>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</si>
  <si>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</si>
  <si>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</si>
  <si>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</si>
  <si>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</si>
  <si>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</si>
  <si>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</si>
  <si>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</si>
  <si>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</si>
  <si>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</si>
  <si>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</si>
  <si>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</si>
  <si>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</si>
  <si>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</si>
  <si>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</si>
  <si>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</si>
  <si>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</si>
  <si>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</si>
  <si>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</si>
  <si>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</si>
  <si>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</si>
  <si>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</si>
  <si>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</si>
  <si>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</si>
  <si>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</si>
  <si>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</si>
  <si>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</si>
  <si>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</si>
  <si>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</si>
  <si>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</si>
  <si>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</si>
  <si>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香川県　観音寺市</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</si>
  <si>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</si>
  <si>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</si>
  <si>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</si>
  <si>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</si>
  <si>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</si>
  <si>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</si>
  <si>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</si>
  <si>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</si>
  <si>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</si>
  <si>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</si>
  <si>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</si>
  <si>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</si>
  <si>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</si>
  <si>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</si>
  <si>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</si>
  <si>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</si>
  <si>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有形固定資産減価償却率」は、公営企業会計移行直後は平均値を下回り、後年度の上昇率が大きくなる傾向があります（公営企業会計移行時点で資産を新たに取得したとみなすため）。観音寺市は令和２年度に公営企業会計に移行したことから平均値を下回っていますが、今後平均値に近付くと見込まれます。
・法定耐用年数（50年）を経過した管渠が無いため「管渠老朽化率」「管渠改善率」はともに0%となっています。しかし、供用開始から40年余りが経過していることから、令和４年度中に管渠に関するストックマネジメント計画を策定し、計画的に更新・改修を実施していきます。</t>
    <rPh sb="175" eb="177">
      <t>カンキョ</t>
    </rPh>
    <rPh sb="177" eb="179">
      <t>カイゼン</t>
    </rPh>
    <rPh sb="179" eb="180">
      <t>リツ</t>
    </rPh>
    <rPh sb="222" eb="223">
      <t>レイ</t>
    </rPh>
    <rPh sb="223" eb="224">
      <t>ワ</t>
    </rPh>
    <rPh sb="225" eb="226">
      <t>ネン</t>
    </rPh>
    <rPh sb="226" eb="227">
      <t>ド</t>
    </rPh>
    <rPh sb="227" eb="228">
      <t>チュウ</t>
    </rPh>
    <rPh sb="232" eb="233">
      <t>カン</t>
    </rPh>
    <rPh sb="245" eb="247">
      <t>ケイカク</t>
    </rPh>
    <rPh sb="248" eb="250">
      <t>サクテイ</t>
    </rPh>
    <rPh sb="252" eb="255">
      <t>ケイカクテキ</t>
    </rPh>
    <rPh sb="256" eb="258">
      <t>コウシン</t>
    </rPh>
    <rPh sb="259" eb="261">
      <t>カイシュウ</t>
    </rPh>
    <rPh sb="262" eb="264">
      <t>ジッシ</t>
    </rPh>
    <phoneticPr fontId="1"/>
  </si>
  <si>
    <t>　令和６年度からのし尿・浄化槽汚泥処理の共同化の実施や立地促進による工場等の新規接続等により、大幅な収入増が見込まれる一方で、設備への多額の投資や適切な維持管理が必要です。
　経営戦略やストックマネジメント計画に基づき、引き続き効率的な事業運営、健全な経営を図ります。</t>
    <rPh sb="1" eb="3">
      <t>レイワ</t>
    </rPh>
    <rPh sb="4" eb="6">
      <t>ネンド</t>
    </rPh>
    <rPh sb="10" eb="11">
      <t>ニョウ</t>
    </rPh>
    <rPh sb="12" eb="15">
      <t>ジョウカソウ</t>
    </rPh>
    <rPh sb="15" eb="17">
      <t>オデイ</t>
    </rPh>
    <rPh sb="17" eb="19">
      <t>ショリ</t>
    </rPh>
    <rPh sb="20" eb="23">
      <t>キョウドウカ</t>
    </rPh>
    <rPh sb="24" eb="26">
      <t>ジッシ</t>
    </rPh>
    <rPh sb="27" eb="29">
      <t>リッチ</t>
    </rPh>
    <rPh sb="29" eb="31">
      <t>ソクシン</t>
    </rPh>
    <rPh sb="34" eb="36">
      <t>コウジョウ</t>
    </rPh>
    <rPh sb="36" eb="37">
      <t>トウ</t>
    </rPh>
    <rPh sb="38" eb="40">
      <t>シンキ</t>
    </rPh>
    <rPh sb="40" eb="42">
      <t>セツゾク</t>
    </rPh>
    <rPh sb="42" eb="43">
      <t>ナド</t>
    </rPh>
    <rPh sb="47" eb="49">
      <t>オオハバ</t>
    </rPh>
    <rPh sb="50" eb="53">
      <t>シュウニュウゾウ</t>
    </rPh>
    <rPh sb="54" eb="56">
      <t>ミコ</t>
    </rPh>
    <rPh sb="59" eb="61">
      <t>イッポウ</t>
    </rPh>
    <rPh sb="63" eb="65">
      <t>セツビ</t>
    </rPh>
    <rPh sb="67" eb="69">
      <t>タガク</t>
    </rPh>
    <rPh sb="70" eb="72">
      <t>トウシ</t>
    </rPh>
    <rPh sb="73" eb="75">
      <t>テキセツ</t>
    </rPh>
    <rPh sb="76" eb="78">
      <t>イジ</t>
    </rPh>
    <rPh sb="78" eb="80">
      <t>カンリ</t>
    </rPh>
    <rPh sb="81" eb="83">
      <t>ヒツヨウ</t>
    </rPh>
    <rPh sb="88" eb="90">
      <t>ケイエイ</t>
    </rPh>
    <rPh sb="90" eb="92">
      <t>センリャク</t>
    </rPh>
    <rPh sb="103" eb="105">
      <t>ケイカク</t>
    </rPh>
    <rPh sb="106" eb="107">
      <t>モト</t>
    </rPh>
    <rPh sb="110" eb="111">
      <t>ヒ</t>
    </rPh>
    <rPh sb="112" eb="113">
      <t>ツヅ</t>
    </rPh>
    <rPh sb="114" eb="117">
      <t>コウリツテキ</t>
    </rPh>
    <rPh sb="118" eb="120">
      <t>ジギョウ</t>
    </rPh>
    <rPh sb="120" eb="122">
      <t>ウンエイ</t>
    </rPh>
    <rPh sb="123" eb="125">
      <t>ケンゼン</t>
    </rPh>
    <rPh sb="126" eb="128">
      <t>ケイエイ</t>
    </rPh>
    <rPh sb="129" eb="130">
      <t>ハカ</t>
    </rPh>
    <phoneticPr fontId="1"/>
  </si>
  <si>
    <t>・「経常収支比率」は令和２年度から改善し101.47%と100%を上回っていますが類似団体平均値より低くなっています。また「経費回収率」が100%を下回っていることに加え、「水洗化率」は類似団体平均値を下回っていることから、接続率の向上により使用料収入の改善に努める必要があります。
・「累積欠損金比率」は16.76%と類似団体平均値を下回ったものの令和２年度から悪化していること及び「汚水処理原価」が類似団体平均値を上回っていることから、維持管理費の削減に取り組む必要があります。
・「流動比率」は令和２年度から大幅に改善しましたが、「企業債残高対事業規模比率」は悪化していることや今後施設の老朽化も進むことから、引き続き使用料収入の改善などにより支払能力を高めるよう努めます。
・「施設利用率」は51.17%と類似団体平均値よりも低くなっていますが、令和６年度から予定している共同化の実施により、し尿等を希釈し受入れるため大幅に上昇する見込みです。今後も処理水量に見合った適正規模での施設運用を図っていきます。</t>
    <rPh sb="10" eb="11">
      <t>レイ</t>
    </rPh>
    <rPh sb="11" eb="12">
      <t>ワ</t>
    </rPh>
    <rPh sb="13" eb="15">
      <t>ネンド</t>
    </rPh>
    <rPh sb="17" eb="19">
      <t>カイゼン</t>
    </rPh>
    <rPh sb="33" eb="35">
      <t>ウワマワ</t>
    </rPh>
    <rPh sb="50" eb="51">
      <t>ヒク</t>
    </rPh>
    <rPh sb="74" eb="76">
      <t>シタマワ</t>
    </rPh>
    <rPh sb="83" eb="84">
      <t>クワ</t>
    </rPh>
    <rPh sb="87" eb="90">
      <t>スイセンカ</t>
    </rPh>
    <rPh sb="90" eb="91">
      <t>リツ</t>
    </rPh>
    <rPh sb="112" eb="114">
      <t>セツゾク</t>
    </rPh>
    <rPh sb="114" eb="115">
      <t>リツ</t>
    </rPh>
    <rPh sb="133" eb="135">
      <t>ヒツヨウ</t>
    </rPh>
    <rPh sb="168" eb="170">
      <t>シタマワ</t>
    </rPh>
    <rPh sb="175" eb="176">
      <t>レイ</t>
    </rPh>
    <rPh sb="176" eb="177">
      <t>ワ</t>
    </rPh>
    <rPh sb="178" eb="180">
      <t>ネンド</t>
    </rPh>
    <rPh sb="182" eb="184">
      <t>アッカ</t>
    </rPh>
    <rPh sb="190" eb="191">
      <t>オヨ</t>
    </rPh>
    <rPh sb="220" eb="222">
      <t>イジ</t>
    </rPh>
    <rPh sb="222" eb="225">
      <t>カンリヒ</t>
    </rPh>
    <rPh sb="226" eb="228">
      <t>サクゲン</t>
    </rPh>
    <rPh sb="229" eb="230">
      <t>ト</t>
    </rPh>
    <rPh sb="231" eb="232">
      <t>ク</t>
    </rPh>
    <rPh sb="233" eb="235">
      <t>ヒツヨウ</t>
    </rPh>
    <rPh sb="244" eb="246">
      <t>リュウドウ</t>
    </rPh>
    <rPh sb="246" eb="248">
      <t>ヒリツ</t>
    </rPh>
    <rPh sb="250" eb="251">
      <t>レイ</t>
    </rPh>
    <rPh sb="251" eb="252">
      <t>ワ</t>
    </rPh>
    <rPh sb="253" eb="255">
      <t>ネンド</t>
    </rPh>
    <rPh sb="257" eb="259">
      <t>オオハバ</t>
    </rPh>
    <rPh sb="260" eb="262">
      <t>カイゼン</t>
    </rPh>
    <rPh sb="283" eb="285">
      <t>アッカ</t>
    </rPh>
    <rPh sb="292" eb="294">
      <t>コンゴ</t>
    </rPh>
    <rPh sb="294" eb="296">
      <t>シセツ</t>
    </rPh>
    <rPh sb="297" eb="300">
      <t>ロウキュウカ</t>
    </rPh>
    <rPh sb="301" eb="302">
      <t>スス</t>
    </rPh>
    <rPh sb="308" eb="309">
      <t>ヒ</t>
    </rPh>
    <rPh sb="310" eb="311">
      <t>ツヅ</t>
    </rPh>
    <rPh sb="312" eb="315">
      <t>シヨウリョウ</t>
    </rPh>
    <rPh sb="315" eb="317">
      <t>シュウニュウ</t>
    </rPh>
    <rPh sb="318" eb="320">
      <t>カイゼン</t>
    </rPh>
    <rPh sb="325" eb="327">
      <t>シハライ</t>
    </rPh>
    <rPh sb="327" eb="329">
      <t>ノウリョク</t>
    </rPh>
    <rPh sb="330" eb="331">
      <t>タカ</t>
    </rPh>
    <rPh sb="335" eb="336">
      <t>ツト</t>
    </rPh>
    <rPh sb="343" eb="345">
      <t>シセツ</t>
    </rPh>
    <rPh sb="345" eb="347">
      <t>リヨウ</t>
    </rPh>
    <rPh sb="347" eb="348">
      <t>リツ</t>
    </rPh>
    <rPh sb="367" eb="368">
      <t>ヒク</t>
    </rPh>
    <rPh sb="377" eb="379">
      <t>レイワ</t>
    </rPh>
    <rPh sb="380" eb="382">
      <t>ネンド</t>
    </rPh>
    <rPh sb="384" eb="386">
      <t>ヨテイ</t>
    </rPh>
    <rPh sb="390" eb="393">
      <t>キョウドウカ</t>
    </rPh>
    <rPh sb="394" eb="396">
      <t>ジッシ</t>
    </rPh>
    <rPh sb="401" eb="402">
      <t>ニョウ</t>
    </rPh>
    <rPh sb="402" eb="403">
      <t>トウ</t>
    </rPh>
    <rPh sb="404" eb="406">
      <t>キシャク</t>
    </rPh>
    <rPh sb="407" eb="409">
      <t>ウケイレ</t>
    </rPh>
    <rPh sb="413" eb="415">
      <t>オオハバ</t>
    </rPh>
    <rPh sb="416" eb="418">
      <t>ジョウショウ</t>
    </rPh>
    <rPh sb="420" eb="422">
      <t>ミコ</t>
    </rPh>
    <rPh sb="426" eb="428">
      <t>コンゴ</t>
    </rPh>
    <rPh sb="429" eb="431">
      <t>ショリ</t>
    </rPh>
    <rPh sb="431" eb="433">
      <t>スイリョウ</t>
    </rPh>
    <rPh sb="434" eb="436">
      <t>ミア</t>
    </rPh>
    <rPh sb="438" eb="440">
      <t>テキセイ</t>
    </rPh>
    <rPh sb="440" eb="442">
      <t>キボ</t>
    </rPh>
    <rPh sb="444" eb="446">
      <t>シセツ</t>
    </rPh>
    <rPh sb="446" eb="448">
      <t>ウンヨウ</t>
    </rPh>
    <rPh sb="449" eb="450">
      <t>ハカ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</si>
</sst>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Fill="1" applyBorder="1" applyAlignment="1" applyProtection="1">
      <alignment horizontal="left" vertical="top" wrapText="1"/>
      <protection locked="0"/>
    </xf>
    <xf numFmtId="0" fontId="3" fillId="0" borderId="0" xfId="0" applyFont="1" applyFill="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4.1100000000000003</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0.15</c:v>
                </c:pt>
                <c:pt idx="4">
                  <c:v>0.15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50.58</c:v>
                </c:pt>
                <c:pt idx="4">
                  <c:v>51.17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56.72</c:v>
                </c:pt>
                <c:pt idx="4">
                  <c:v>56.43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85.53</c:v>
                </c:pt>
                <c:pt idx="4">
                  <c:v>85.63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90.72</c:v>
                </c:pt>
                <c:pt idx="4">
                  <c:v>91.07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94.67</c:v>
                </c:pt>
                <c:pt idx="4">
                  <c:v>101.47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106.5</c:v>
                </c:pt>
                <c:pt idx="4">
                  <c:v>106.22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4.59</c:v>
                </c:pt>
                <c:pt idx="4">
                  <c:v>8.76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20.78</c:v>
                </c:pt>
                <c:pt idx="4">
                  <c:v>23.54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1.34</c:v>
                </c:pt>
                <c:pt idx="4">
                  <c:v>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10.87</c:v>
                </c:pt>
                <c:pt idx="4">
                  <c:v>16.760000000000002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18.36</c:v>
                </c:pt>
                <c:pt idx="4">
                  <c:v>18.010000000000002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36.4</c:v>
                </c:pt>
                <c:pt idx="4">
                  <c:v>64.73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55.6</c:v>
                </c:pt>
                <c:pt idx="4">
                  <c:v>59.4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533.66999999999996</c:v>
                </c:pt>
                <c:pt idx="4">
                  <c:v>581.04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789.08</c:v>
                </c:pt>
                <c:pt idx="4">
                  <c:v>747.84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97.27</c:v>
                </c:pt>
                <c:pt idx="4">
                  <c:v>96.68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88.25</c:v>
                </c:pt>
                <c:pt idx="4">
                  <c:v>90.17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184.91</c:v>
                </c:pt>
                <c:pt idx="4">
                  <c:v>201.68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176.37</c:v>
                </c:pt>
                <c:pt idx="4">
                  <c:v>173.17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香川県　観音寺市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0" t="str">
        <f>データ!$M$6</f>
        <v>非設置</v>
      </c>
      <c r="AE8" s="20"/>
      <c r="AF8" s="20"/>
      <c r="AG8" s="20"/>
      <c r="AH8" s="20"/>
      <c r="AI8" s="20"/>
      <c r="AJ8" s="20"/>
      <c r="AK8" s="3"/>
      <c r="AL8" s="21">
        <f>データ!S6</f>
        <v>58487</v>
      </c>
      <c r="AM8" s="21"/>
      <c r="AN8" s="21"/>
      <c r="AO8" s="21"/>
      <c r="AP8" s="21"/>
      <c r="AQ8" s="21"/>
      <c r="AR8" s="21"/>
      <c r="AS8" s="21"/>
      <c r="AT8" s="7">
        <f>データ!T6</f>
        <v>117.83</v>
      </c>
      <c r="AU8" s="7"/>
      <c r="AV8" s="7"/>
      <c r="AW8" s="7"/>
      <c r="AX8" s="7"/>
      <c r="AY8" s="7"/>
      <c r="AZ8" s="7"/>
      <c r="BA8" s="7"/>
      <c r="BB8" s="7">
        <f>データ!U6</f>
        <v>496.37</v>
      </c>
      <c r="BC8" s="7"/>
      <c r="BD8" s="7"/>
      <c r="BE8" s="7"/>
      <c r="BF8" s="7"/>
      <c r="BG8" s="7"/>
      <c r="BH8" s="7"/>
      <c r="BI8" s="7"/>
      <c r="BJ8" s="3"/>
      <c r="BK8" s="3"/>
      <c r="BL8" s="27" t="s">
        <v>14</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8" t="s">
        <v>35</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50.84</v>
      </c>
      <c r="J10" s="7"/>
      <c r="K10" s="7"/>
      <c r="L10" s="7"/>
      <c r="M10" s="7"/>
      <c r="N10" s="7"/>
      <c r="O10" s="7"/>
      <c r="P10" s="7">
        <f>データ!P6</f>
        <v>19.59</v>
      </c>
      <c r="Q10" s="7"/>
      <c r="R10" s="7"/>
      <c r="S10" s="7"/>
      <c r="T10" s="7"/>
      <c r="U10" s="7"/>
      <c r="V10" s="7"/>
      <c r="W10" s="7">
        <f>データ!Q6</f>
        <v>67.05</v>
      </c>
      <c r="X10" s="7"/>
      <c r="Y10" s="7"/>
      <c r="Z10" s="7"/>
      <c r="AA10" s="7"/>
      <c r="AB10" s="7"/>
      <c r="AC10" s="7"/>
      <c r="AD10" s="21">
        <f>データ!R6</f>
        <v>3217</v>
      </c>
      <c r="AE10" s="21"/>
      <c r="AF10" s="21"/>
      <c r="AG10" s="21"/>
      <c r="AH10" s="21"/>
      <c r="AI10" s="21"/>
      <c r="AJ10" s="21"/>
      <c r="AK10" s="2"/>
      <c r="AL10" s="21">
        <f>データ!V6</f>
        <v>11399</v>
      </c>
      <c r="AM10" s="21"/>
      <c r="AN10" s="21"/>
      <c r="AO10" s="21"/>
      <c r="AP10" s="21"/>
      <c r="AQ10" s="21"/>
      <c r="AR10" s="21"/>
      <c r="AS10" s="21"/>
      <c r="AT10" s="7">
        <f>データ!W6</f>
        <v>3.59</v>
      </c>
      <c r="AU10" s="7"/>
      <c r="AV10" s="7"/>
      <c r="AW10" s="7"/>
      <c r="AX10" s="7"/>
      <c r="AY10" s="7"/>
      <c r="AZ10" s="7"/>
      <c r="BA10" s="7"/>
      <c r="BB10" s="7">
        <f>データ!X6</f>
        <v>3175.21</v>
      </c>
      <c r="BC10" s="7"/>
      <c r="BD10" s="7"/>
      <c r="BE10" s="7"/>
      <c r="BF10" s="7"/>
      <c r="BG10" s="7"/>
      <c r="BH10" s="7"/>
      <c r="BI10" s="7"/>
      <c r="BJ10" s="2"/>
      <c r="BK10" s="2"/>
      <c r="BL10" s="29" t="s">
        <v>38</v>
      </c>
      <c r="BM10" s="39"/>
      <c r="BN10" s="46" t="s">
        <v>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12</v>
      </c>
      <c r="J84" s="12" t="s">
        <v>49</v>
      </c>
      <c r="K84" s="12" t="s">
        <v>50</v>
      </c>
      <c r="L84" s="12" t="s">
        <v>33</v>
      </c>
      <c r="M84" s="12" t="s">
        <v>37</v>
      </c>
      <c r="N84" s="12" t="s">
        <v>51</v>
      </c>
      <c r="O84" s="12" t="s">
        <v>53</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Y7rg+VqNaltyZz0tFC/QEq/CHO/hgeLBsnUvwsAIRdgsqfuP9hW7xCoZlr+5QqZkvIhP4ldKRr7A0Uw4nA85Q==" saltValue="1S9UrvozFby7iCTAVmx27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34</v>
      </c>
      <c r="C3" s="58" t="s">
        <v>58</v>
      </c>
      <c r="D3" s="58" t="s">
        <v>59</v>
      </c>
      <c r="E3" s="58" t="s">
        <v>6</v>
      </c>
      <c r="F3" s="58" t="s">
        <v>5</v>
      </c>
      <c r="G3" s="58" t="s">
        <v>26</v>
      </c>
      <c r="H3" s="65" t="s">
        <v>60</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62</v>
      </c>
      <c r="BG4" s="77"/>
      <c r="BH4" s="77"/>
      <c r="BI4" s="77"/>
      <c r="BJ4" s="77"/>
      <c r="BK4" s="77"/>
      <c r="BL4" s="77"/>
      <c r="BM4" s="77"/>
      <c r="BN4" s="77"/>
      <c r="BO4" s="77"/>
      <c r="BP4" s="77"/>
      <c r="BQ4" s="77" t="s">
        <v>16</v>
      </c>
      <c r="BR4" s="77"/>
      <c r="BS4" s="77"/>
      <c r="BT4" s="77"/>
      <c r="BU4" s="77"/>
      <c r="BV4" s="77"/>
      <c r="BW4" s="77"/>
      <c r="BX4" s="77"/>
      <c r="BY4" s="77"/>
      <c r="BZ4" s="77"/>
      <c r="CA4" s="77"/>
      <c r="CB4" s="77" t="s">
        <v>63</v>
      </c>
      <c r="CC4" s="77"/>
      <c r="CD4" s="77"/>
      <c r="CE4" s="77"/>
      <c r="CF4" s="77"/>
      <c r="CG4" s="77"/>
      <c r="CH4" s="77"/>
      <c r="CI4" s="77"/>
      <c r="CJ4" s="77"/>
      <c r="CK4" s="77"/>
      <c r="CL4" s="77"/>
      <c r="CM4" s="77" t="s">
        <v>0</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8</v>
      </c>
      <c r="N5" s="67" t="s">
        <v>73</v>
      </c>
      <c r="O5" s="67" t="s">
        <v>74</v>
      </c>
      <c r="P5" s="67" t="s">
        <v>75</v>
      </c>
      <c r="Q5" s="67" t="s">
        <v>76</v>
      </c>
      <c r="R5" s="67" t="s">
        <v>77</v>
      </c>
      <c r="S5" s="67" t="s">
        <v>78</v>
      </c>
      <c r="T5" s="67" t="s">
        <v>79</v>
      </c>
      <c r="U5" s="67" t="s">
        <v>1</v>
      </c>
      <c r="V5" s="67" t="s">
        <v>80</v>
      </c>
      <c r="W5" s="67" t="s">
        <v>81</v>
      </c>
      <c r="X5" s="67" t="s">
        <v>82</v>
      </c>
      <c r="Y5" s="67" t="s">
        <v>83</v>
      </c>
      <c r="Z5" s="67" t="s">
        <v>84</v>
      </c>
      <c r="AA5" s="67" t="s">
        <v>85</v>
      </c>
      <c r="AB5" s="67" t="s">
        <v>86</v>
      </c>
      <c r="AC5" s="67" t="s">
        <v>87</v>
      </c>
      <c r="AD5" s="67" t="s">
        <v>88</v>
      </c>
      <c r="AE5" s="67" t="s">
        <v>90</v>
      </c>
      <c r="AF5" s="67" t="s">
        <v>91</v>
      </c>
      <c r="AG5" s="67" t="s">
        <v>92</v>
      </c>
      <c r="AH5" s="67" t="s">
        <v>93</v>
      </c>
      <c r="AI5" s="67" t="s">
        <v>44</v>
      </c>
      <c r="AJ5" s="67" t="s">
        <v>83</v>
      </c>
      <c r="AK5" s="67" t="s">
        <v>84</v>
      </c>
      <c r="AL5" s="67" t="s">
        <v>85</v>
      </c>
      <c r="AM5" s="67" t="s">
        <v>86</v>
      </c>
      <c r="AN5" s="67" t="s">
        <v>87</v>
      </c>
      <c r="AO5" s="67" t="s">
        <v>88</v>
      </c>
      <c r="AP5" s="67" t="s">
        <v>90</v>
      </c>
      <c r="AQ5" s="67" t="s">
        <v>91</v>
      </c>
      <c r="AR5" s="67" t="s">
        <v>92</v>
      </c>
      <c r="AS5" s="67" t="s">
        <v>93</v>
      </c>
      <c r="AT5" s="67" t="s">
        <v>89</v>
      </c>
      <c r="AU5" s="67" t="s">
        <v>83</v>
      </c>
      <c r="AV5" s="67" t="s">
        <v>84</v>
      </c>
      <c r="AW5" s="67" t="s">
        <v>85</v>
      </c>
      <c r="AX5" s="67" t="s">
        <v>86</v>
      </c>
      <c r="AY5" s="67" t="s">
        <v>87</v>
      </c>
      <c r="AZ5" s="67" t="s">
        <v>88</v>
      </c>
      <c r="BA5" s="67" t="s">
        <v>90</v>
      </c>
      <c r="BB5" s="67" t="s">
        <v>91</v>
      </c>
      <c r="BC5" s="67" t="s">
        <v>92</v>
      </c>
      <c r="BD5" s="67" t="s">
        <v>93</v>
      </c>
      <c r="BE5" s="67" t="s">
        <v>89</v>
      </c>
      <c r="BF5" s="67" t="s">
        <v>83</v>
      </c>
      <c r="BG5" s="67" t="s">
        <v>84</v>
      </c>
      <c r="BH5" s="67" t="s">
        <v>85</v>
      </c>
      <c r="BI5" s="67" t="s">
        <v>86</v>
      </c>
      <c r="BJ5" s="67" t="s">
        <v>87</v>
      </c>
      <c r="BK5" s="67" t="s">
        <v>88</v>
      </c>
      <c r="BL5" s="67" t="s">
        <v>90</v>
      </c>
      <c r="BM5" s="67" t="s">
        <v>91</v>
      </c>
      <c r="BN5" s="67" t="s">
        <v>92</v>
      </c>
      <c r="BO5" s="67" t="s">
        <v>93</v>
      </c>
      <c r="BP5" s="67" t="s">
        <v>89</v>
      </c>
      <c r="BQ5" s="67" t="s">
        <v>83</v>
      </c>
      <c r="BR5" s="67" t="s">
        <v>84</v>
      </c>
      <c r="BS5" s="67" t="s">
        <v>85</v>
      </c>
      <c r="BT5" s="67" t="s">
        <v>86</v>
      </c>
      <c r="BU5" s="67" t="s">
        <v>87</v>
      </c>
      <c r="BV5" s="67" t="s">
        <v>88</v>
      </c>
      <c r="BW5" s="67" t="s">
        <v>90</v>
      </c>
      <c r="BX5" s="67" t="s">
        <v>91</v>
      </c>
      <c r="BY5" s="67" t="s">
        <v>92</v>
      </c>
      <c r="BZ5" s="67" t="s">
        <v>93</v>
      </c>
      <c r="CA5" s="67" t="s">
        <v>89</v>
      </c>
      <c r="CB5" s="67" t="s">
        <v>83</v>
      </c>
      <c r="CC5" s="67" t="s">
        <v>84</v>
      </c>
      <c r="CD5" s="67" t="s">
        <v>85</v>
      </c>
      <c r="CE5" s="67" t="s">
        <v>86</v>
      </c>
      <c r="CF5" s="67" t="s">
        <v>87</v>
      </c>
      <c r="CG5" s="67" t="s">
        <v>88</v>
      </c>
      <c r="CH5" s="67" t="s">
        <v>90</v>
      </c>
      <c r="CI5" s="67" t="s">
        <v>91</v>
      </c>
      <c r="CJ5" s="67" t="s">
        <v>92</v>
      </c>
      <c r="CK5" s="67" t="s">
        <v>93</v>
      </c>
      <c r="CL5" s="67" t="s">
        <v>89</v>
      </c>
      <c r="CM5" s="67" t="s">
        <v>83</v>
      </c>
      <c r="CN5" s="67" t="s">
        <v>84</v>
      </c>
      <c r="CO5" s="67" t="s">
        <v>85</v>
      </c>
      <c r="CP5" s="67" t="s">
        <v>86</v>
      </c>
      <c r="CQ5" s="67" t="s">
        <v>87</v>
      </c>
      <c r="CR5" s="67" t="s">
        <v>88</v>
      </c>
      <c r="CS5" s="67" t="s">
        <v>90</v>
      </c>
      <c r="CT5" s="67" t="s">
        <v>91</v>
      </c>
      <c r="CU5" s="67" t="s">
        <v>92</v>
      </c>
      <c r="CV5" s="67" t="s">
        <v>93</v>
      </c>
      <c r="CW5" s="67" t="s">
        <v>89</v>
      </c>
      <c r="CX5" s="67" t="s">
        <v>83</v>
      </c>
      <c r="CY5" s="67" t="s">
        <v>84</v>
      </c>
      <c r="CZ5" s="67" t="s">
        <v>85</v>
      </c>
      <c r="DA5" s="67" t="s">
        <v>86</v>
      </c>
      <c r="DB5" s="67" t="s">
        <v>87</v>
      </c>
      <c r="DC5" s="67" t="s">
        <v>88</v>
      </c>
      <c r="DD5" s="67" t="s">
        <v>90</v>
      </c>
      <c r="DE5" s="67" t="s">
        <v>91</v>
      </c>
      <c r="DF5" s="67" t="s">
        <v>92</v>
      </c>
      <c r="DG5" s="67" t="s">
        <v>93</v>
      </c>
      <c r="DH5" s="67" t="s">
        <v>89</v>
      </c>
      <c r="DI5" s="67" t="s">
        <v>83</v>
      </c>
      <c r="DJ5" s="67" t="s">
        <v>84</v>
      </c>
      <c r="DK5" s="67" t="s">
        <v>85</v>
      </c>
      <c r="DL5" s="67" t="s">
        <v>86</v>
      </c>
      <c r="DM5" s="67" t="s">
        <v>87</v>
      </c>
      <c r="DN5" s="67" t="s">
        <v>88</v>
      </c>
      <c r="DO5" s="67" t="s">
        <v>90</v>
      </c>
      <c r="DP5" s="67" t="s">
        <v>91</v>
      </c>
      <c r="DQ5" s="67" t="s">
        <v>92</v>
      </c>
      <c r="DR5" s="67" t="s">
        <v>93</v>
      </c>
      <c r="DS5" s="67" t="s">
        <v>89</v>
      </c>
      <c r="DT5" s="67" t="s">
        <v>83</v>
      </c>
      <c r="DU5" s="67" t="s">
        <v>84</v>
      </c>
      <c r="DV5" s="67" t="s">
        <v>85</v>
      </c>
      <c r="DW5" s="67" t="s">
        <v>86</v>
      </c>
      <c r="DX5" s="67" t="s">
        <v>87</v>
      </c>
      <c r="DY5" s="67" t="s">
        <v>88</v>
      </c>
      <c r="DZ5" s="67" t="s">
        <v>90</v>
      </c>
      <c r="EA5" s="67" t="s">
        <v>91</v>
      </c>
      <c r="EB5" s="67" t="s">
        <v>92</v>
      </c>
      <c r="EC5" s="67" t="s">
        <v>93</v>
      </c>
      <c r="ED5" s="67" t="s">
        <v>89</v>
      </c>
      <c r="EE5" s="67" t="s">
        <v>83</v>
      </c>
      <c r="EF5" s="67" t="s">
        <v>84</v>
      </c>
      <c r="EG5" s="67" t="s">
        <v>85</v>
      </c>
      <c r="EH5" s="67" t="s">
        <v>86</v>
      </c>
      <c r="EI5" s="67" t="s">
        <v>87</v>
      </c>
      <c r="EJ5" s="67" t="s">
        <v>88</v>
      </c>
      <c r="EK5" s="67" t="s">
        <v>90</v>
      </c>
      <c r="EL5" s="67" t="s">
        <v>91</v>
      </c>
      <c r="EM5" s="67" t="s">
        <v>92</v>
      </c>
      <c r="EN5" s="67" t="s">
        <v>93</v>
      </c>
      <c r="EO5" s="67" t="s">
        <v>89</v>
      </c>
    </row>
    <row r="6" spans="1:148" s="55" customFormat="1">
      <c r="A6" s="56" t="s">
        <v>94</v>
      </c>
      <c r="B6" s="61">
        <f t="shared" ref="B6:X6" si="1">B7</f>
        <v>2021</v>
      </c>
      <c r="C6" s="61">
        <f t="shared" si="1"/>
        <v>372056</v>
      </c>
      <c r="D6" s="61">
        <f t="shared" si="1"/>
        <v>46</v>
      </c>
      <c r="E6" s="61">
        <f t="shared" si="1"/>
        <v>17</v>
      </c>
      <c r="F6" s="61">
        <f t="shared" si="1"/>
        <v>1</v>
      </c>
      <c r="G6" s="61">
        <f t="shared" si="1"/>
        <v>0</v>
      </c>
      <c r="H6" s="61" t="str">
        <f t="shared" si="1"/>
        <v>香川県　観音寺市</v>
      </c>
      <c r="I6" s="61" t="str">
        <f t="shared" si="1"/>
        <v>法適用</v>
      </c>
      <c r="J6" s="61" t="str">
        <f t="shared" si="1"/>
        <v>下水道事業</v>
      </c>
      <c r="K6" s="61" t="str">
        <f t="shared" si="1"/>
        <v>公共下水道</v>
      </c>
      <c r="L6" s="61" t="str">
        <f t="shared" si="1"/>
        <v>Cc1</v>
      </c>
      <c r="M6" s="61" t="str">
        <f t="shared" si="1"/>
        <v>非設置</v>
      </c>
      <c r="N6" s="70" t="str">
        <f t="shared" si="1"/>
        <v>-</v>
      </c>
      <c r="O6" s="70">
        <f t="shared" si="1"/>
        <v>50.84</v>
      </c>
      <c r="P6" s="70">
        <f t="shared" si="1"/>
        <v>19.59</v>
      </c>
      <c r="Q6" s="70">
        <f t="shared" si="1"/>
        <v>67.05</v>
      </c>
      <c r="R6" s="70">
        <f t="shared" si="1"/>
        <v>3217</v>
      </c>
      <c r="S6" s="70">
        <f t="shared" si="1"/>
        <v>58487</v>
      </c>
      <c r="T6" s="70">
        <f t="shared" si="1"/>
        <v>117.83</v>
      </c>
      <c r="U6" s="70">
        <f t="shared" si="1"/>
        <v>496.37</v>
      </c>
      <c r="V6" s="70">
        <f t="shared" si="1"/>
        <v>11399</v>
      </c>
      <c r="W6" s="70">
        <f t="shared" si="1"/>
        <v>3.59</v>
      </c>
      <c r="X6" s="70">
        <f t="shared" si="1"/>
        <v>3175.21</v>
      </c>
      <c r="Y6" s="78" t="str">
        <f t="shared" ref="Y6:AH6" si="2">IF(Y7="",NA(),Y7)</f>
        <v>-</v>
      </c>
      <c r="Z6" s="78" t="str">
        <f t="shared" si="2"/>
        <v>-</v>
      </c>
      <c r="AA6" s="78" t="str">
        <f t="shared" si="2"/>
        <v>-</v>
      </c>
      <c r="AB6" s="78">
        <f t="shared" si="2"/>
        <v>94.67</v>
      </c>
      <c r="AC6" s="78">
        <f t="shared" si="2"/>
        <v>101.47</v>
      </c>
      <c r="AD6" s="78" t="str">
        <f t="shared" si="2"/>
        <v>-</v>
      </c>
      <c r="AE6" s="78" t="str">
        <f t="shared" si="2"/>
        <v>-</v>
      </c>
      <c r="AF6" s="78" t="str">
        <f t="shared" si="2"/>
        <v>-</v>
      </c>
      <c r="AG6" s="78">
        <f t="shared" si="2"/>
        <v>106.5</v>
      </c>
      <c r="AH6" s="78">
        <f t="shared" si="2"/>
        <v>106.22</v>
      </c>
      <c r="AI6" s="70" t="str">
        <f>IF(AI7="","",IF(AI7="-","【-】","【"&amp;SUBSTITUTE(TEXT(AI7,"#,##0.00"),"-","△")&amp;"】"))</f>
        <v>【107.02】</v>
      </c>
      <c r="AJ6" s="78" t="str">
        <f t="shared" ref="AJ6:AS6" si="3">IF(AJ7="",NA(),AJ7)</f>
        <v>-</v>
      </c>
      <c r="AK6" s="78" t="str">
        <f t="shared" si="3"/>
        <v>-</v>
      </c>
      <c r="AL6" s="78" t="str">
        <f t="shared" si="3"/>
        <v>-</v>
      </c>
      <c r="AM6" s="78">
        <f t="shared" si="3"/>
        <v>10.87</v>
      </c>
      <c r="AN6" s="78">
        <f t="shared" si="3"/>
        <v>16.760000000000002</v>
      </c>
      <c r="AO6" s="78" t="str">
        <f t="shared" si="3"/>
        <v>-</v>
      </c>
      <c r="AP6" s="78" t="str">
        <f t="shared" si="3"/>
        <v>-</v>
      </c>
      <c r="AQ6" s="78" t="str">
        <f t="shared" si="3"/>
        <v>-</v>
      </c>
      <c r="AR6" s="78">
        <f t="shared" si="3"/>
        <v>18.36</v>
      </c>
      <c r="AS6" s="78">
        <f t="shared" si="3"/>
        <v>18.010000000000002</v>
      </c>
      <c r="AT6" s="70" t="str">
        <f>IF(AT7="","",IF(AT7="-","【-】","【"&amp;SUBSTITUTE(TEXT(AT7,"#,##0.00"),"-","△")&amp;"】"))</f>
        <v>【3.09】</v>
      </c>
      <c r="AU6" s="78" t="str">
        <f t="shared" ref="AU6:BD6" si="4">IF(AU7="",NA(),AU7)</f>
        <v>-</v>
      </c>
      <c r="AV6" s="78" t="str">
        <f t="shared" si="4"/>
        <v>-</v>
      </c>
      <c r="AW6" s="78" t="str">
        <f t="shared" si="4"/>
        <v>-</v>
      </c>
      <c r="AX6" s="78">
        <f t="shared" si="4"/>
        <v>36.4</v>
      </c>
      <c r="AY6" s="78">
        <f t="shared" si="4"/>
        <v>64.73</v>
      </c>
      <c r="AZ6" s="78" t="str">
        <f t="shared" si="4"/>
        <v>-</v>
      </c>
      <c r="BA6" s="78" t="str">
        <f t="shared" si="4"/>
        <v>-</v>
      </c>
      <c r="BB6" s="78" t="str">
        <f t="shared" si="4"/>
        <v>-</v>
      </c>
      <c r="BC6" s="78">
        <f t="shared" si="4"/>
        <v>55.6</v>
      </c>
      <c r="BD6" s="78">
        <f t="shared" si="4"/>
        <v>59.4</v>
      </c>
      <c r="BE6" s="70" t="str">
        <f>IF(BE7="","",IF(BE7="-","【-】","【"&amp;SUBSTITUTE(TEXT(BE7,"#,##0.00"),"-","△")&amp;"】"))</f>
        <v>【71.39】</v>
      </c>
      <c r="BF6" s="78" t="str">
        <f t="shared" ref="BF6:BO6" si="5">IF(BF7="",NA(),BF7)</f>
        <v>-</v>
      </c>
      <c r="BG6" s="78" t="str">
        <f t="shared" si="5"/>
        <v>-</v>
      </c>
      <c r="BH6" s="78" t="str">
        <f t="shared" si="5"/>
        <v>-</v>
      </c>
      <c r="BI6" s="78">
        <f t="shared" si="5"/>
        <v>533.66999999999996</v>
      </c>
      <c r="BJ6" s="78">
        <f t="shared" si="5"/>
        <v>581.04</v>
      </c>
      <c r="BK6" s="78" t="str">
        <f t="shared" si="5"/>
        <v>-</v>
      </c>
      <c r="BL6" s="78" t="str">
        <f t="shared" si="5"/>
        <v>-</v>
      </c>
      <c r="BM6" s="78" t="str">
        <f t="shared" si="5"/>
        <v>-</v>
      </c>
      <c r="BN6" s="78">
        <f t="shared" si="5"/>
        <v>789.08</v>
      </c>
      <c r="BO6" s="78">
        <f t="shared" si="5"/>
        <v>747.84</v>
      </c>
      <c r="BP6" s="70" t="str">
        <f>IF(BP7="","",IF(BP7="-","【-】","【"&amp;SUBSTITUTE(TEXT(BP7,"#,##0.00"),"-","△")&amp;"】"))</f>
        <v>【669.11】</v>
      </c>
      <c r="BQ6" s="78" t="str">
        <f t="shared" ref="BQ6:BZ6" si="6">IF(BQ7="",NA(),BQ7)</f>
        <v>-</v>
      </c>
      <c r="BR6" s="78" t="str">
        <f t="shared" si="6"/>
        <v>-</v>
      </c>
      <c r="BS6" s="78" t="str">
        <f t="shared" si="6"/>
        <v>-</v>
      </c>
      <c r="BT6" s="78">
        <f t="shared" si="6"/>
        <v>97.27</v>
      </c>
      <c r="BU6" s="78">
        <f t="shared" si="6"/>
        <v>96.68</v>
      </c>
      <c r="BV6" s="78" t="str">
        <f t="shared" si="6"/>
        <v>-</v>
      </c>
      <c r="BW6" s="78" t="str">
        <f t="shared" si="6"/>
        <v>-</v>
      </c>
      <c r="BX6" s="78" t="str">
        <f t="shared" si="6"/>
        <v>-</v>
      </c>
      <c r="BY6" s="78">
        <f t="shared" si="6"/>
        <v>88.25</v>
      </c>
      <c r="BZ6" s="78">
        <f t="shared" si="6"/>
        <v>90.17</v>
      </c>
      <c r="CA6" s="70" t="str">
        <f>IF(CA7="","",IF(CA7="-","【-】","【"&amp;SUBSTITUTE(TEXT(CA7,"#,##0.00"),"-","△")&amp;"】"))</f>
        <v>【99.73】</v>
      </c>
      <c r="CB6" s="78" t="str">
        <f t="shared" ref="CB6:CK6" si="7">IF(CB7="",NA(),CB7)</f>
        <v>-</v>
      </c>
      <c r="CC6" s="78" t="str">
        <f t="shared" si="7"/>
        <v>-</v>
      </c>
      <c r="CD6" s="78" t="str">
        <f t="shared" si="7"/>
        <v>-</v>
      </c>
      <c r="CE6" s="78">
        <f t="shared" si="7"/>
        <v>184.91</v>
      </c>
      <c r="CF6" s="78">
        <f t="shared" si="7"/>
        <v>201.68</v>
      </c>
      <c r="CG6" s="78" t="str">
        <f t="shared" si="7"/>
        <v>-</v>
      </c>
      <c r="CH6" s="78" t="str">
        <f t="shared" si="7"/>
        <v>-</v>
      </c>
      <c r="CI6" s="78" t="str">
        <f t="shared" si="7"/>
        <v>-</v>
      </c>
      <c r="CJ6" s="78">
        <f t="shared" si="7"/>
        <v>176.37</v>
      </c>
      <c r="CK6" s="78">
        <f t="shared" si="7"/>
        <v>173.17</v>
      </c>
      <c r="CL6" s="70" t="str">
        <f>IF(CL7="","",IF(CL7="-","【-】","【"&amp;SUBSTITUTE(TEXT(CL7,"#,##0.00"),"-","△")&amp;"】"))</f>
        <v>【134.98】</v>
      </c>
      <c r="CM6" s="78" t="str">
        <f t="shared" ref="CM6:CV6" si="8">IF(CM7="",NA(),CM7)</f>
        <v>-</v>
      </c>
      <c r="CN6" s="78" t="str">
        <f t="shared" si="8"/>
        <v>-</v>
      </c>
      <c r="CO6" s="78" t="str">
        <f t="shared" si="8"/>
        <v>-</v>
      </c>
      <c r="CP6" s="78">
        <f t="shared" si="8"/>
        <v>50.58</v>
      </c>
      <c r="CQ6" s="78">
        <f t="shared" si="8"/>
        <v>51.17</v>
      </c>
      <c r="CR6" s="78" t="str">
        <f t="shared" si="8"/>
        <v>-</v>
      </c>
      <c r="CS6" s="78" t="str">
        <f t="shared" si="8"/>
        <v>-</v>
      </c>
      <c r="CT6" s="78" t="str">
        <f t="shared" si="8"/>
        <v>-</v>
      </c>
      <c r="CU6" s="78">
        <f t="shared" si="8"/>
        <v>56.72</v>
      </c>
      <c r="CV6" s="78">
        <f t="shared" si="8"/>
        <v>56.43</v>
      </c>
      <c r="CW6" s="70" t="str">
        <f>IF(CW7="","",IF(CW7="-","【-】","【"&amp;SUBSTITUTE(TEXT(CW7,"#,##0.00"),"-","△")&amp;"】"))</f>
        <v>【59.99】</v>
      </c>
      <c r="CX6" s="78" t="str">
        <f t="shared" ref="CX6:DG6" si="9">IF(CX7="",NA(),CX7)</f>
        <v>-</v>
      </c>
      <c r="CY6" s="78" t="str">
        <f t="shared" si="9"/>
        <v>-</v>
      </c>
      <c r="CZ6" s="78" t="str">
        <f t="shared" si="9"/>
        <v>-</v>
      </c>
      <c r="DA6" s="78">
        <f t="shared" si="9"/>
        <v>85.53</v>
      </c>
      <c r="DB6" s="78">
        <f t="shared" si="9"/>
        <v>85.63</v>
      </c>
      <c r="DC6" s="78" t="str">
        <f t="shared" si="9"/>
        <v>-</v>
      </c>
      <c r="DD6" s="78" t="str">
        <f t="shared" si="9"/>
        <v>-</v>
      </c>
      <c r="DE6" s="78" t="str">
        <f t="shared" si="9"/>
        <v>-</v>
      </c>
      <c r="DF6" s="78">
        <f t="shared" si="9"/>
        <v>90.72</v>
      </c>
      <c r="DG6" s="78">
        <f t="shared" si="9"/>
        <v>91.07</v>
      </c>
      <c r="DH6" s="70" t="str">
        <f>IF(DH7="","",IF(DH7="-","【-】","【"&amp;SUBSTITUTE(TEXT(DH7,"#,##0.00"),"-","△")&amp;"】"))</f>
        <v>【95.72】</v>
      </c>
      <c r="DI6" s="78" t="str">
        <f t="shared" ref="DI6:DR6" si="10">IF(DI7="",NA(),DI7)</f>
        <v>-</v>
      </c>
      <c r="DJ6" s="78" t="str">
        <f t="shared" si="10"/>
        <v>-</v>
      </c>
      <c r="DK6" s="78" t="str">
        <f t="shared" si="10"/>
        <v>-</v>
      </c>
      <c r="DL6" s="78">
        <f t="shared" si="10"/>
        <v>4.59</v>
      </c>
      <c r="DM6" s="78">
        <f t="shared" si="10"/>
        <v>8.76</v>
      </c>
      <c r="DN6" s="78" t="str">
        <f t="shared" si="10"/>
        <v>-</v>
      </c>
      <c r="DO6" s="78" t="str">
        <f t="shared" si="10"/>
        <v>-</v>
      </c>
      <c r="DP6" s="78" t="str">
        <f t="shared" si="10"/>
        <v>-</v>
      </c>
      <c r="DQ6" s="78">
        <f t="shared" si="10"/>
        <v>20.78</v>
      </c>
      <c r="DR6" s="78">
        <f t="shared" si="10"/>
        <v>23.54</v>
      </c>
      <c r="DS6" s="70" t="str">
        <f>IF(DS7="","",IF(DS7="-","【-】","【"&amp;SUBSTITUTE(TEXT(DS7,"#,##0.00"),"-","△")&amp;"】"))</f>
        <v>【38.17】</v>
      </c>
      <c r="DT6" s="78" t="str">
        <f t="shared" ref="DT6:EC6" si="11">IF(DT7="",NA(),DT7)</f>
        <v>-</v>
      </c>
      <c r="DU6" s="78" t="str">
        <f t="shared" si="11"/>
        <v>-</v>
      </c>
      <c r="DV6" s="78" t="str">
        <f t="shared" si="11"/>
        <v>-</v>
      </c>
      <c r="DW6" s="70">
        <f t="shared" si="11"/>
        <v>0</v>
      </c>
      <c r="DX6" s="70">
        <f t="shared" si="11"/>
        <v>0</v>
      </c>
      <c r="DY6" s="78" t="str">
        <f t="shared" si="11"/>
        <v>-</v>
      </c>
      <c r="DZ6" s="78" t="str">
        <f t="shared" si="11"/>
        <v>-</v>
      </c>
      <c r="EA6" s="78" t="str">
        <f t="shared" si="11"/>
        <v>-</v>
      </c>
      <c r="EB6" s="78">
        <f t="shared" si="11"/>
        <v>1.34</v>
      </c>
      <c r="EC6" s="78">
        <f t="shared" si="11"/>
        <v>1.5</v>
      </c>
      <c r="ED6" s="70" t="str">
        <f>IF(ED7="","",IF(ED7="-","【-】","【"&amp;SUBSTITUTE(TEXT(ED7,"#,##0.00"),"-","△")&amp;"】"))</f>
        <v>【6.54】</v>
      </c>
      <c r="EE6" s="78" t="str">
        <f t="shared" ref="EE6:EN6" si="12">IF(EE7="",NA(),EE7)</f>
        <v>-</v>
      </c>
      <c r="EF6" s="78" t="str">
        <f t="shared" si="12"/>
        <v>-</v>
      </c>
      <c r="EG6" s="78" t="str">
        <f t="shared" si="12"/>
        <v>-</v>
      </c>
      <c r="EH6" s="78">
        <f t="shared" si="12"/>
        <v>4.1100000000000003</v>
      </c>
      <c r="EI6" s="70">
        <f t="shared" si="12"/>
        <v>0</v>
      </c>
      <c r="EJ6" s="78" t="str">
        <f t="shared" si="12"/>
        <v>-</v>
      </c>
      <c r="EK6" s="78" t="str">
        <f t="shared" si="12"/>
        <v>-</v>
      </c>
      <c r="EL6" s="78" t="str">
        <f t="shared" si="12"/>
        <v>-</v>
      </c>
      <c r="EM6" s="78">
        <f t="shared" si="12"/>
        <v>0.15</v>
      </c>
      <c r="EN6" s="78">
        <f t="shared" si="12"/>
        <v>0.15</v>
      </c>
      <c r="EO6" s="70" t="str">
        <f>IF(EO7="","",IF(EO7="-","【-】","【"&amp;SUBSTITUTE(TEXT(EO7,"#,##0.00"),"-","△")&amp;"】"))</f>
        <v>【0.24】</v>
      </c>
    </row>
    <row r="7" spans="1:148" s="55" customFormat="1">
      <c r="A7" s="56"/>
      <c r="B7" s="62">
        <v>2021</v>
      </c>
      <c r="C7" s="62">
        <v>372056</v>
      </c>
      <c r="D7" s="62">
        <v>46</v>
      </c>
      <c r="E7" s="62">
        <v>17</v>
      </c>
      <c r="F7" s="62">
        <v>1</v>
      </c>
      <c r="G7" s="62">
        <v>0</v>
      </c>
      <c r="H7" s="62" t="s">
        <v>95</v>
      </c>
      <c r="I7" s="62" t="s">
        <v>96</v>
      </c>
      <c r="J7" s="62" t="s">
        <v>97</v>
      </c>
      <c r="K7" s="62" t="s">
        <v>98</v>
      </c>
      <c r="L7" s="62" t="s">
        <v>99</v>
      </c>
      <c r="M7" s="62" t="s">
        <v>100</v>
      </c>
      <c r="N7" s="71" t="s">
        <v>101</v>
      </c>
      <c r="O7" s="71">
        <v>50.84</v>
      </c>
      <c r="P7" s="71">
        <v>19.59</v>
      </c>
      <c r="Q7" s="71">
        <v>67.05</v>
      </c>
      <c r="R7" s="71">
        <v>3217</v>
      </c>
      <c r="S7" s="71">
        <v>58487</v>
      </c>
      <c r="T7" s="71">
        <v>117.83</v>
      </c>
      <c r="U7" s="71">
        <v>496.37</v>
      </c>
      <c r="V7" s="71">
        <v>11399</v>
      </c>
      <c r="W7" s="71">
        <v>3.59</v>
      </c>
      <c r="X7" s="71">
        <v>3175.21</v>
      </c>
      <c r="Y7" s="71" t="s">
        <v>101</v>
      </c>
      <c r="Z7" s="71" t="s">
        <v>101</v>
      </c>
      <c r="AA7" s="71" t="s">
        <v>101</v>
      </c>
      <c r="AB7" s="71">
        <v>94.67</v>
      </c>
      <c r="AC7" s="71">
        <v>101.47</v>
      </c>
      <c r="AD7" s="71" t="s">
        <v>101</v>
      </c>
      <c r="AE7" s="71" t="s">
        <v>101</v>
      </c>
      <c r="AF7" s="71" t="s">
        <v>101</v>
      </c>
      <c r="AG7" s="71">
        <v>106.5</v>
      </c>
      <c r="AH7" s="71">
        <v>106.22</v>
      </c>
      <c r="AI7" s="71">
        <v>107.02</v>
      </c>
      <c r="AJ7" s="71" t="s">
        <v>101</v>
      </c>
      <c r="AK7" s="71" t="s">
        <v>101</v>
      </c>
      <c r="AL7" s="71" t="s">
        <v>101</v>
      </c>
      <c r="AM7" s="71">
        <v>10.87</v>
      </c>
      <c r="AN7" s="71">
        <v>16.760000000000002</v>
      </c>
      <c r="AO7" s="71" t="s">
        <v>101</v>
      </c>
      <c r="AP7" s="71" t="s">
        <v>101</v>
      </c>
      <c r="AQ7" s="71" t="s">
        <v>101</v>
      </c>
      <c r="AR7" s="71">
        <v>18.36</v>
      </c>
      <c r="AS7" s="71">
        <v>18.010000000000002</v>
      </c>
      <c r="AT7" s="71">
        <v>3.09</v>
      </c>
      <c r="AU7" s="71" t="s">
        <v>101</v>
      </c>
      <c r="AV7" s="71" t="s">
        <v>101</v>
      </c>
      <c r="AW7" s="71" t="s">
        <v>101</v>
      </c>
      <c r="AX7" s="71">
        <v>36.4</v>
      </c>
      <c r="AY7" s="71">
        <v>64.73</v>
      </c>
      <c r="AZ7" s="71" t="s">
        <v>101</v>
      </c>
      <c r="BA7" s="71" t="s">
        <v>101</v>
      </c>
      <c r="BB7" s="71" t="s">
        <v>101</v>
      </c>
      <c r="BC7" s="71">
        <v>55.6</v>
      </c>
      <c r="BD7" s="71">
        <v>59.4</v>
      </c>
      <c r="BE7" s="71">
        <v>71.39</v>
      </c>
      <c r="BF7" s="71" t="s">
        <v>101</v>
      </c>
      <c r="BG7" s="71" t="s">
        <v>101</v>
      </c>
      <c r="BH7" s="71" t="s">
        <v>101</v>
      </c>
      <c r="BI7" s="71">
        <v>533.66999999999996</v>
      </c>
      <c r="BJ7" s="71">
        <v>581.04</v>
      </c>
      <c r="BK7" s="71" t="s">
        <v>101</v>
      </c>
      <c r="BL7" s="71" t="s">
        <v>101</v>
      </c>
      <c r="BM7" s="71" t="s">
        <v>101</v>
      </c>
      <c r="BN7" s="71">
        <v>789.08</v>
      </c>
      <c r="BO7" s="71">
        <v>747.84</v>
      </c>
      <c r="BP7" s="71">
        <v>669.11</v>
      </c>
      <c r="BQ7" s="71" t="s">
        <v>101</v>
      </c>
      <c r="BR7" s="71" t="s">
        <v>101</v>
      </c>
      <c r="BS7" s="71" t="s">
        <v>101</v>
      </c>
      <c r="BT7" s="71">
        <v>97.27</v>
      </c>
      <c r="BU7" s="71">
        <v>96.68</v>
      </c>
      <c r="BV7" s="71" t="s">
        <v>101</v>
      </c>
      <c r="BW7" s="71" t="s">
        <v>101</v>
      </c>
      <c r="BX7" s="71" t="s">
        <v>101</v>
      </c>
      <c r="BY7" s="71">
        <v>88.25</v>
      </c>
      <c r="BZ7" s="71">
        <v>90.17</v>
      </c>
      <c r="CA7" s="71">
        <v>99.73</v>
      </c>
      <c r="CB7" s="71" t="s">
        <v>101</v>
      </c>
      <c r="CC7" s="71" t="s">
        <v>101</v>
      </c>
      <c r="CD7" s="71" t="s">
        <v>101</v>
      </c>
      <c r="CE7" s="71">
        <v>184.91</v>
      </c>
      <c r="CF7" s="71">
        <v>201.68</v>
      </c>
      <c r="CG7" s="71" t="s">
        <v>101</v>
      </c>
      <c r="CH7" s="71" t="s">
        <v>101</v>
      </c>
      <c r="CI7" s="71" t="s">
        <v>101</v>
      </c>
      <c r="CJ7" s="71">
        <v>176.37</v>
      </c>
      <c r="CK7" s="71">
        <v>173.17</v>
      </c>
      <c r="CL7" s="71">
        <v>134.97999999999999</v>
      </c>
      <c r="CM7" s="71" t="s">
        <v>101</v>
      </c>
      <c r="CN7" s="71" t="s">
        <v>101</v>
      </c>
      <c r="CO7" s="71" t="s">
        <v>101</v>
      </c>
      <c r="CP7" s="71">
        <v>50.58</v>
      </c>
      <c r="CQ7" s="71">
        <v>51.17</v>
      </c>
      <c r="CR7" s="71" t="s">
        <v>101</v>
      </c>
      <c r="CS7" s="71" t="s">
        <v>101</v>
      </c>
      <c r="CT7" s="71" t="s">
        <v>101</v>
      </c>
      <c r="CU7" s="71">
        <v>56.72</v>
      </c>
      <c r="CV7" s="71">
        <v>56.43</v>
      </c>
      <c r="CW7" s="71">
        <v>59.99</v>
      </c>
      <c r="CX7" s="71" t="s">
        <v>101</v>
      </c>
      <c r="CY7" s="71" t="s">
        <v>101</v>
      </c>
      <c r="CZ7" s="71" t="s">
        <v>101</v>
      </c>
      <c r="DA7" s="71">
        <v>85.53</v>
      </c>
      <c r="DB7" s="71">
        <v>85.63</v>
      </c>
      <c r="DC7" s="71" t="s">
        <v>101</v>
      </c>
      <c r="DD7" s="71" t="s">
        <v>101</v>
      </c>
      <c r="DE7" s="71" t="s">
        <v>101</v>
      </c>
      <c r="DF7" s="71">
        <v>90.72</v>
      </c>
      <c r="DG7" s="71">
        <v>91.07</v>
      </c>
      <c r="DH7" s="71">
        <v>95.72</v>
      </c>
      <c r="DI7" s="71" t="s">
        <v>101</v>
      </c>
      <c r="DJ7" s="71" t="s">
        <v>101</v>
      </c>
      <c r="DK7" s="71" t="s">
        <v>101</v>
      </c>
      <c r="DL7" s="71">
        <v>4.59</v>
      </c>
      <c r="DM7" s="71">
        <v>8.76</v>
      </c>
      <c r="DN7" s="71" t="s">
        <v>101</v>
      </c>
      <c r="DO7" s="71" t="s">
        <v>101</v>
      </c>
      <c r="DP7" s="71" t="s">
        <v>101</v>
      </c>
      <c r="DQ7" s="71">
        <v>20.78</v>
      </c>
      <c r="DR7" s="71">
        <v>23.54</v>
      </c>
      <c r="DS7" s="71">
        <v>38.17</v>
      </c>
      <c r="DT7" s="71" t="s">
        <v>101</v>
      </c>
      <c r="DU7" s="71" t="s">
        <v>101</v>
      </c>
      <c r="DV7" s="71" t="s">
        <v>101</v>
      </c>
      <c r="DW7" s="71">
        <v>0</v>
      </c>
      <c r="DX7" s="71">
        <v>0</v>
      </c>
      <c r="DY7" s="71" t="s">
        <v>101</v>
      </c>
      <c r="DZ7" s="71" t="s">
        <v>101</v>
      </c>
      <c r="EA7" s="71" t="s">
        <v>101</v>
      </c>
      <c r="EB7" s="71">
        <v>1.34</v>
      </c>
      <c r="EC7" s="71">
        <v>1.5</v>
      </c>
      <c r="ED7" s="71">
        <v>6.54</v>
      </c>
      <c r="EE7" s="71" t="s">
        <v>101</v>
      </c>
      <c r="EF7" s="71" t="s">
        <v>101</v>
      </c>
      <c r="EG7" s="71" t="s">
        <v>101</v>
      </c>
      <c r="EH7" s="71">
        <v>4.1100000000000003</v>
      </c>
      <c r="EI7" s="71">
        <v>0</v>
      </c>
      <c r="EJ7" s="71" t="s">
        <v>101</v>
      </c>
      <c r="EK7" s="71" t="s">
        <v>101</v>
      </c>
      <c r="EL7" s="71" t="s">
        <v>101</v>
      </c>
      <c r="EM7" s="71">
        <v>0.15</v>
      </c>
      <c r="EN7" s="71">
        <v>0.15</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下村　恭平</cp:lastModifiedBy>
  <dcterms:created xsi:type="dcterms:W3CDTF">2023-01-12T23:34:26Z</dcterms:created>
  <dcterms:modified xsi:type="dcterms:W3CDTF">2023-01-25T08:01:41Z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2023-01-25T08:01:41Z</vt:filetime>
  </property>
</Properties>
</file>