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lknrRjVyfIpG8rv+TAa1Ivu4bqCQmuv9W7VWwHKD+z6hX4P8IXq2XRyqUEyi/RLdneMAYZnarPobYx9qe3tMw==" workbookSaltValue="gF5ch3qq+qinEkN8fWnsK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<sst xmlns="http://schemas.openxmlformats.org/spreadsheetml/2006/main" xmlns:r="http://schemas.openxmlformats.org/officeDocument/2006/relationships" count="115" uniqueCount="115">
  <si>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</si>
  <si>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</si>
  <si>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</si>
  <si>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</si>
  <si>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</si>
  <si>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</si>
  <si>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</si>
  <si>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</si>
  <si>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</si>
  <si>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</si>
  <si>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</si>
  <si>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</si>
  <si>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</si>
  <si>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</si>
  <si>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</si>
  <si>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</si>
  <si>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</si>
  <si>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</si>
  <si>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</si>
  <si>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</si>
  <si>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</si>
  <si>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</si>
  <si>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</si>
  <si>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</si>
  <si>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</si>
  <si>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</si>
  <si>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</si>
  <si>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</si>
  <si>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</si>
  <si>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</si>
  <si>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</si>
  <si>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</si>
  <si>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</si>
  <si>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</si>
  <si>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</si>
  <si>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</si>
  <si>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</si>
  <si>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</si>
  <si>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</si>
  <si>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</si>
  <si>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</si>
  <si>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</si>
  <si>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</si>
  <si>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</si>
  <si>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</si>
  <si>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</si>
  <si>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</si>
  <si>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</si>
  <si>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</si>
  <si>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</si>
  <si>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</si>
  <si>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</si>
  <si>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</si>
  <si>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</si>
  <si>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</si>
  <si>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</si>
  <si>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</si>
  <si>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</si>
  <si>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</si>
  <si>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</si>
  <si>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</si>
  <si>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</si>
  <si>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</si>
  <si>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</si>
  <si>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</si>
  <si>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</si>
  <si>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</si>
  <si>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</si>
  <si>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</si>
  <si>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</si>
  <si>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</si>
  <si>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</si>
  <si>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</si>
  <si>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</si>
  <si>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</si>
  <si>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</si>
  <si>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</si>
  <si>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</si>
  <si>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</si>
  <si>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</si>
  <si>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</si>
  <si>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</si>
  <si>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</si>
  <si>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</si>
  <si>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</si>
  <si>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</si>
  <si>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</si>
  <si>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</si>
  <si>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</si>
  <si>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</si>
  <si>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</si>
  <si>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</si>
  <si>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</si>
  <si>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</si>
  <si>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</si>
  <si>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香川県　観音寺市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</si>
  <si>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</si>
  <si>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</si>
  <si>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</si>
  <si>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</si>
  <si>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</si>
  <si>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</si>
  <si>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</si>
  <si>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</si>
  <si>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</si>
  <si>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</si>
  <si>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</si>
  <si>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</si>
  <si>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</si>
  <si>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</si>
  <si>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</si>
  <si>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</si>
  <si>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経常収支比率や経費回収率が示すとおり、厳しい経営状況にあるが、費用削減に引き続き努め、ストックマネジメント計画に基づいた効率的な施設管理に取り組む。
また令和６年度には令和２年度に策定した経営戦略の見直しを予定しており、人口減少や施設の老朽化等、現状を踏まえた経営の在り方を検討し、経営改善を図る。</t>
    <rPh sb="0" eb="2">
      <t>ケイジョウ</t>
    </rPh>
    <rPh sb="2" eb="4">
      <t>シュウシ</t>
    </rPh>
    <rPh sb="4" eb="6">
      <t>ヒリツ</t>
    </rPh>
    <rPh sb="7" eb="9">
      <t>ケイヒ</t>
    </rPh>
    <rPh sb="9" eb="12">
      <t>カイシュウリツ</t>
    </rPh>
    <rPh sb="13" eb="14">
      <t>シメ</t>
    </rPh>
    <rPh sb="19" eb="20">
      <t>キビ</t>
    </rPh>
    <rPh sb="22" eb="24">
      <t>ケイエイ</t>
    </rPh>
    <rPh sb="24" eb="26">
      <t>ジョウキョウ</t>
    </rPh>
    <rPh sb="31" eb="35">
      <t>ヒヨウサクゲン</t>
    </rPh>
    <rPh sb="36" eb="37">
      <t>ヒ</t>
    </rPh>
    <rPh sb="38" eb="39">
      <t>ツヅ</t>
    </rPh>
    <rPh sb="40" eb="41">
      <t>ツト</t>
    </rPh>
    <rPh sb="53" eb="55">
      <t>ケイカク</t>
    </rPh>
    <rPh sb="56" eb="57">
      <t>モト</t>
    </rPh>
    <rPh sb="60" eb="63">
      <t>コウリツテキ</t>
    </rPh>
    <rPh sb="64" eb="66">
      <t>シセツ</t>
    </rPh>
    <rPh sb="66" eb="68">
      <t>カンリ</t>
    </rPh>
    <rPh sb="69" eb="70">
      <t>ト</t>
    </rPh>
    <rPh sb="71" eb="72">
      <t>ク</t>
    </rPh>
    <rPh sb="77" eb="79">
      <t>レイワ</t>
    </rPh>
    <rPh sb="80" eb="82">
      <t>ネンド</t>
    </rPh>
    <rPh sb="84" eb="86">
      <t>レイワ</t>
    </rPh>
    <rPh sb="87" eb="88">
      <t>ネン</t>
    </rPh>
    <rPh sb="88" eb="89">
      <t>ド</t>
    </rPh>
    <rPh sb="90" eb="92">
      <t>サクテイ</t>
    </rPh>
    <rPh sb="94" eb="99">
      <t>ケイエイセ</t>
    </rPh>
    <rPh sb="99" eb="101">
      <t>ミナオ</t>
    </rPh>
    <rPh sb="103" eb="105">
      <t>ヨテイ</t>
    </rPh>
    <rPh sb="110" eb="112">
      <t>ジンコウ</t>
    </rPh>
    <rPh sb="112" eb="114">
      <t>ゲンショウ</t>
    </rPh>
    <rPh sb="115" eb="117">
      <t>シセツ</t>
    </rPh>
    <rPh sb="118" eb="121">
      <t>ロウキュウカ</t>
    </rPh>
    <rPh sb="121" eb="122">
      <t>ナド</t>
    </rPh>
    <rPh sb="123" eb="125">
      <t>ゲンジョウ</t>
    </rPh>
    <rPh sb="126" eb="127">
      <t>フ</t>
    </rPh>
    <rPh sb="130" eb="132">
      <t>ケイエイ</t>
    </rPh>
    <rPh sb="133" eb="134">
      <t>ア</t>
    </rPh>
    <rPh sb="135" eb="136">
      <t>カタ</t>
    </rPh>
    <rPh sb="137" eb="139">
      <t>ケントウ</t>
    </rPh>
    <rPh sb="141" eb="143">
      <t>ケイエイ</t>
    </rPh>
    <rPh sb="143" eb="145">
      <t>カイゼン</t>
    </rPh>
    <rPh sb="146" eb="147">
      <t>ハカ</t>
    </rPh>
    <phoneticPr fontId="1"/>
  </si>
  <si>
    <r>
      <t>①有形固定資産減価償却率が類似団体平均値を大きく下回っている。これは、令和２年度に公営企業会計へ移行してからの減価償却累計額を基に算出しているためであり、今後の上昇が見込まれる。</t>
    </r>
    <r>
      <rPr>
        <sz val="11"/>
        <color auto="1"/>
        <rFont val="ＭＳ ゴシック"/>
      </rPr>
      <t xml:space="preserve">
供用開始から40年余りが経過し、②管渠老朽化率の上昇が見込まれる。令和４年度に策定したストックマネジメント計画に基づき、計画的な施設の更新・改築を実施する。
</t>
    </r>
    <rPh sb="21" eb="22">
      <t>オオ</t>
    </rPh>
    <rPh sb="24" eb="26">
      <t>シタマワ</t>
    </rPh>
    <rPh sb="35" eb="37">
      <t>レイワ</t>
    </rPh>
    <rPh sb="38" eb="40">
      <t>ネンド</t>
    </rPh>
    <rPh sb="41" eb="47">
      <t>コウエイキギ</t>
    </rPh>
    <rPh sb="48" eb="50">
      <t>イコウ</t>
    </rPh>
    <rPh sb="55" eb="59">
      <t>ゲンカ</t>
    </rPh>
    <rPh sb="59" eb="62">
      <t>ルイケイガク</t>
    </rPh>
    <rPh sb="63" eb="64">
      <t>モト</t>
    </rPh>
    <rPh sb="65" eb="73">
      <t>サンシュツシテイ</t>
    </rPh>
    <rPh sb="77" eb="79">
      <t>コンゴ</t>
    </rPh>
    <rPh sb="80" eb="82">
      <t>ジョウ</t>
    </rPh>
    <rPh sb="83" eb="85">
      <t>ミコ</t>
    </rPh>
    <rPh sb="91" eb="95">
      <t>キョウヨウ</t>
    </rPh>
    <rPh sb="99" eb="100">
      <t>ネン</t>
    </rPh>
    <rPh sb="100" eb="101">
      <t>アマ</t>
    </rPh>
    <rPh sb="103" eb="105">
      <t>ケイカ</t>
    </rPh>
    <rPh sb="115" eb="117">
      <t>ジョウショウ</t>
    </rPh>
    <rPh sb="118" eb="120">
      <t>ミコ</t>
    </rPh>
    <rPh sb="124" eb="126">
      <t>レイワ</t>
    </rPh>
    <rPh sb="127" eb="129">
      <t>ネンド</t>
    </rPh>
    <rPh sb="130" eb="132">
      <t>サクテイ</t>
    </rPh>
    <rPh sb="144" eb="146">
      <t>ケイカク</t>
    </rPh>
    <rPh sb="147" eb="148">
      <t>モト</t>
    </rPh>
    <rPh sb="151" eb="154">
      <t>ケイカクテキ</t>
    </rPh>
    <rPh sb="155" eb="157">
      <t>シセツ</t>
    </rPh>
    <rPh sb="158" eb="160">
      <t>コウシン</t>
    </rPh>
    <rPh sb="161" eb="163">
      <t>カイチク</t>
    </rPh>
    <rPh sb="164" eb="166">
      <t>ジッシ</t>
    </rPh>
    <phoneticPr fontId="1"/>
  </si>
  <si>
    <r>
      <t>①経常収支比率が前年度から悪化し、⑤経費回収率とともに100%を下回っており、使用料で回収すべき経費が一般会計からの繰入金により賄われている。⑧水洗化率は上昇傾向にあるものの、依然として類似団体平均値を下回っており、接続率の向上による使用料収入の改善のため、継続的な推進啓発に努める必要がある。
②累積欠損金比率は17.12%と類似団体平均値を下回っているものの、⑥汚水処理原価が類似団体平均値を上回っていることから、維持管理費の削減に取り組むことで、累積欠損金の解消を目指す。</t>
    </r>
    <r>
      <rPr>
        <sz val="11"/>
        <color auto="1"/>
        <rFont val="ＭＳ ゴシック"/>
      </rPr>
      <t xml:space="preserve">
④企業債残高対事業規模比率はわずかに改善している。施設の老朽化対応等、引き続き計画的な投資に取り組む。
③流動比率が現金の減少等により前年度から悪化しているため、引き続き使用料収入の改善等による支払能力の向上に取り組む。また、流動負債の多くは建設改良費等に充てられた企業債である。わずかに改善した④企業債残高対事業規模比率とともに注視し、施設の老朽化対策等、今後の計画的な投資に努める。
⑦施設利用率は類似団体平均値よりも低い水準にあるが、凪瀬町の工業地帯の接続や令和６年度からの共同化の実施による上昇が見込まれており、引き続き適正規模での施設運用を図る。</t>
    </r>
    <rPh sb="8" eb="9">
      <t>マエ</t>
    </rPh>
    <rPh sb="13" eb="15">
      <t>アッカ</t>
    </rPh>
    <rPh sb="39" eb="42">
      <t>シヨウリョウ</t>
    </rPh>
    <rPh sb="43" eb="45">
      <t>カイシュウ</t>
    </rPh>
    <rPh sb="48" eb="50">
      <t>ケイヒ</t>
    </rPh>
    <rPh sb="51" eb="53">
      <t>イッパン</t>
    </rPh>
    <rPh sb="53" eb="55">
      <t>カイケイ</t>
    </rPh>
    <rPh sb="58" eb="61">
      <t>クリイレキン</t>
    </rPh>
    <rPh sb="64" eb="65">
      <t>マカナ</t>
    </rPh>
    <rPh sb="77" eb="79">
      <t>ジョウショウ</t>
    </rPh>
    <rPh sb="79" eb="81">
      <t>ケイコウ</t>
    </rPh>
    <rPh sb="88" eb="90">
      <t>イゼン</t>
    </rPh>
    <rPh sb="129" eb="132">
      <t>ケイゾクテキ</t>
    </rPh>
    <rPh sb="133" eb="135">
      <t>スイシン</t>
    </rPh>
    <rPh sb="135" eb="137">
      <t>ケイハツ</t>
    </rPh>
    <rPh sb="227" eb="229">
      <t>ルイセキ</t>
    </rPh>
    <rPh sb="229" eb="232">
      <t>ケッソンキン</t>
    </rPh>
    <rPh sb="233" eb="235">
      <t>カイショウ</t>
    </rPh>
    <rPh sb="236" eb="238">
      <t>メザ</t>
    </rPh>
    <rPh sb="260" eb="262">
      <t>カイゼン</t>
    </rPh>
    <rPh sb="267" eb="269">
      <t>シセツ</t>
    </rPh>
    <rPh sb="270" eb="273">
      <t>ロウキュウカ</t>
    </rPh>
    <rPh sb="273" eb="276">
      <t>タイオウナド</t>
    </rPh>
    <rPh sb="277" eb="278">
      <t>ヒ</t>
    </rPh>
    <rPh sb="279" eb="280">
      <t>ツヅ</t>
    </rPh>
    <rPh sb="281" eb="284">
      <t>ケイカクテキ</t>
    </rPh>
    <rPh sb="285" eb="287">
      <t>トウシ</t>
    </rPh>
    <rPh sb="288" eb="289">
      <t>ト</t>
    </rPh>
    <rPh sb="290" eb="291">
      <t>ク</t>
    </rPh>
    <rPh sb="301" eb="303">
      <t>ゲンキン</t>
    </rPh>
    <rPh sb="304" eb="306">
      <t>ゲンショウ</t>
    </rPh>
    <rPh sb="306" eb="307">
      <t>トウ</t>
    </rPh>
    <rPh sb="310" eb="313">
      <t>ゼンネンド</t>
    </rPh>
    <rPh sb="315" eb="317">
      <t>アッカ</t>
    </rPh>
    <rPh sb="336" eb="337">
      <t>ナド</t>
    </rPh>
    <rPh sb="345" eb="347">
      <t>コウジョウ</t>
    </rPh>
    <rPh sb="348" eb="349">
      <t>ト</t>
    </rPh>
    <rPh sb="350" eb="351">
      <t>ク</t>
    </rPh>
    <rPh sb="356" eb="358">
      <t>リュウドウ</t>
    </rPh>
    <rPh sb="358" eb="360">
      <t>フサイ</t>
    </rPh>
    <rPh sb="361" eb="362">
      <t>オオ</t>
    </rPh>
    <rPh sb="364" eb="366">
      <t>ケンセツ</t>
    </rPh>
    <rPh sb="366" eb="369">
      <t>カイリョウヒ</t>
    </rPh>
    <rPh sb="369" eb="370">
      <t>トウ</t>
    </rPh>
    <rPh sb="371" eb="372">
      <t>ア</t>
    </rPh>
    <rPh sb="376" eb="379">
      <t>キギョウサイ</t>
    </rPh>
    <rPh sb="387" eb="389">
      <t>カイゼン</t>
    </rPh>
    <rPh sb="408" eb="410">
      <t>チュウシ</t>
    </rPh>
    <rPh sb="412" eb="414">
      <t>シセツ</t>
    </rPh>
    <rPh sb="415" eb="418">
      <t>ロウキュウカ</t>
    </rPh>
    <rPh sb="418" eb="420">
      <t>タイサク</t>
    </rPh>
    <rPh sb="420" eb="421">
      <t>ナド</t>
    </rPh>
    <rPh sb="422" eb="424">
      <t>コンゴ</t>
    </rPh>
    <rPh sb="425" eb="428">
      <t>ケイカクテキ</t>
    </rPh>
    <rPh sb="429" eb="431">
      <t>トウシ</t>
    </rPh>
    <rPh sb="432" eb="433">
      <t>ツト</t>
    </rPh>
    <rPh sb="457" eb="459">
      <t>スイジュン</t>
    </rPh>
    <rPh sb="464" eb="466">
      <t>ナギセ</t>
    </rPh>
    <rPh sb="466" eb="467">
      <t>チョウ</t>
    </rPh>
    <rPh sb="468" eb="470">
      <t>コウギョウ</t>
    </rPh>
    <rPh sb="470" eb="472">
      <t>チタイ</t>
    </rPh>
    <rPh sb="473" eb="475">
      <t>セツゾク</t>
    </rPh>
    <rPh sb="493" eb="495">
      <t>ジョウショウ</t>
    </rPh>
    <rPh sb="496" eb="498">
      <t>ミコ</t>
    </rPh>
    <rPh sb="504" eb="505">
      <t>ヒ</t>
    </rPh>
    <rPh sb="506" eb="507">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</si>
</sst>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4.1100000000000003</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0.15</c:v>
                </c:pt>
                <c:pt idx="3">
                  <c:v>0.15</c:v>
                </c:pt>
                <c:pt idx="4">
                  <c:v>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50.58</c:v>
                </c:pt>
                <c:pt idx="3">
                  <c:v>51.17</c:v>
                </c:pt>
                <c:pt idx="4">
                  <c:v>48.57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56.72</c:v>
                </c:pt>
                <c:pt idx="3">
                  <c:v>56.43</c:v>
                </c:pt>
                <c:pt idx="4">
                  <c:v>55.82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85.53</c:v>
                </c:pt>
                <c:pt idx="3">
                  <c:v>85.63</c:v>
                </c:pt>
                <c:pt idx="4">
                  <c:v>85.71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90.72</c:v>
                </c:pt>
                <c:pt idx="3">
                  <c:v>91.07</c:v>
                </c:pt>
                <c:pt idx="4">
                  <c:v>90.67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94.67</c:v>
                </c:pt>
                <c:pt idx="3">
                  <c:v>101.47</c:v>
                </c:pt>
                <c:pt idx="4">
                  <c:v>99.11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106.5</c:v>
                </c:pt>
                <c:pt idx="3">
                  <c:v>106.22</c:v>
                </c:pt>
                <c:pt idx="4">
                  <c:v>107.01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4.59</c:v>
                </c:pt>
                <c:pt idx="3">
                  <c:v>8.76</c:v>
                </c:pt>
                <c:pt idx="4">
                  <c:v>13.16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20.78</c:v>
                </c:pt>
                <c:pt idx="3">
                  <c:v>23.54</c:v>
                </c:pt>
                <c:pt idx="4">
                  <c:v>25.86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1.1000000000000001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1.34</c:v>
                </c:pt>
                <c:pt idx="3">
                  <c:v>1.5</c:v>
                </c:pt>
                <c:pt idx="4">
                  <c:v>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10.87</c:v>
                </c:pt>
                <c:pt idx="3">
                  <c:v>16.760000000000002</c:v>
                </c:pt>
                <c:pt idx="4">
                  <c:v>17.12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18.36</c:v>
                </c:pt>
                <c:pt idx="3">
                  <c:v>18.010000000000002</c:v>
                </c:pt>
                <c:pt idx="4">
                  <c:v>23.86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36.4</c:v>
                </c:pt>
                <c:pt idx="3">
                  <c:v>64.73</c:v>
                </c:pt>
                <c:pt idx="4">
                  <c:v>28.59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55.6</c:v>
                </c:pt>
                <c:pt idx="3">
                  <c:v>59.4</c:v>
                </c:pt>
                <c:pt idx="4">
                  <c:v>68.27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533.66999999999996</c:v>
                </c:pt>
                <c:pt idx="3">
                  <c:v>581.04</c:v>
                </c:pt>
                <c:pt idx="4">
                  <c:v>552.33000000000004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789.08</c:v>
                </c:pt>
                <c:pt idx="3">
                  <c:v>747.84</c:v>
                </c:pt>
                <c:pt idx="4">
                  <c:v>804.98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97.27</c:v>
                </c:pt>
                <c:pt idx="3">
                  <c:v>96.68</c:v>
                </c:pt>
                <c:pt idx="4">
                  <c:v>95.5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88.25</c:v>
                </c:pt>
                <c:pt idx="3">
                  <c:v>90.17</c:v>
                </c:pt>
                <c:pt idx="4">
                  <c:v>88.71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184.91</c:v>
                </c:pt>
                <c:pt idx="3">
                  <c:v>201.68</c:v>
                </c:pt>
                <c:pt idx="4">
                  <c:v>204.3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176.37</c:v>
                </c:pt>
                <c:pt idx="3">
                  <c:v>173.17</c:v>
                </c:pt>
                <c:pt idx="4">
                  <c:v>174.8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香川県　観音寺市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57738</v>
      </c>
      <c r="AM8" s="21"/>
      <c r="AN8" s="21"/>
      <c r="AO8" s="21"/>
      <c r="AP8" s="21"/>
      <c r="AQ8" s="21"/>
      <c r="AR8" s="21"/>
      <c r="AS8" s="21"/>
      <c r="AT8" s="7">
        <f>データ!T6</f>
        <v>117.83</v>
      </c>
      <c r="AU8" s="7"/>
      <c r="AV8" s="7"/>
      <c r="AW8" s="7"/>
      <c r="AX8" s="7"/>
      <c r="AY8" s="7"/>
      <c r="AZ8" s="7"/>
      <c r="BA8" s="7"/>
      <c r="BB8" s="7">
        <f>データ!U6</f>
        <v>490.01</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53.61</v>
      </c>
      <c r="J10" s="7"/>
      <c r="K10" s="7"/>
      <c r="L10" s="7"/>
      <c r="M10" s="7"/>
      <c r="N10" s="7"/>
      <c r="O10" s="7"/>
      <c r="P10" s="7">
        <f>データ!P6</f>
        <v>19.95</v>
      </c>
      <c r="Q10" s="7"/>
      <c r="R10" s="7"/>
      <c r="S10" s="7"/>
      <c r="T10" s="7"/>
      <c r="U10" s="7"/>
      <c r="V10" s="7"/>
      <c r="W10" s="7">
        <f>データ!Q6</f>
        <v>69.92</v>
      </c>
      <c r="X10" s="7"/>
      <c r="Y10" s="7"/>
      <c r="Z10" s="7"/>
      <c r="AA10" s="7"/>
      <c r="AB10" s="7"/>
      <c r="AC10" s="7"/>
      <c r="AD10" s="21">
        <f>データ!R6</f>
        <v>3217</v>
      </c>
      <c r="AE10" s="21"/>
      <c r="AF10" s="21"/>
      <c r="AG10" s="21"/>
      <c r="AH10" s="21"/>
      <c r="AI10" s="21"/>
      <c r="AJ10" s="21"/>
      <c r="AK10" s="2"/>
      <c r="AL10" s="21">
        <f>データ!V6</f>
        <v>11459</v>
      </c>
      <c r="AM10" s="21"/>
      <c r="AN10" s="21"/>
      <c r="AO10" s="21"/>
      <c r="AP10" s="21"/>
      <c r="AQ10" s="21"/>
      <c r="AR10" s="21"/>
      <c r="AS10" s="21"/>
      <c r="AT10" s="7">
        <f>データ!W6</f>
        <v>3.64</v>
      </c>
      <c r="AU10" s="7"/>
      <c r="AV10" s="7"/>
      <c r="AW10" s="7"/>
      <c r="AX10" s="7"/>
      <c r="AY10" s="7"/>
      <c r="AZ10" s="7"/>
      <c r="BA10" s="7"/>
      <c r="BB10" s="7">
        <f>データ!X6</f>
        <v>3148.08</v>
      </c>
      <c r="BC10" s="7"/>
      <c r="BD10" s="7"/>
      <c r="BE10" s="7"/>
      <c r="BF10" s="7"/>
      <c r="BG10" s="7"/>
      <c r="BH10" s="7"/>
      <c r="BI10" s="7"/>
      <c r="BJ10" s="2"/>
      <c r="BK10" s="2"/>
      <c r="BL10" s="29" t="s">
        <v>36</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10</v>
      </c>
      <c r="J84" s="12" t="s">
        <v>47</v>
      </c>
      <c r="K84" s="12" t="s">
        <v>48</v>
      </c>
      <c r="L84" s="12" t="s">
        <v>31</v>
      </c>
      <c r="M84" s="12" t="s">
        <v>35</v>
      </c>
      <c r="N84" s="12" t="s">
        <v>49</v>
      </c>
      <c r="O84" s="12" t="s">
        <v>51</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N2+rsnB5/twAzbwsVnZs3FynlMhYO5x7pqZqX2+3cDBQIkMoy/9U8lbVsofl39nagcZriN9fItkz64X+kVVTg==" saltValue="ajc6nxO5/CLlTWPbnWth/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56</v>
      </c>
      <c r="D3" s="58" t="s">
        <v>57</v>
      </c>
      <c r="E3" s="58" t="s">
        <v>5</v>
      </c>
      <c r="F3" s="58" t="s">
        <v>4</v>
      </c>
      <c r="G3" s="58" t="s">
        <v>24</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60</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6</v>
      </c>
      <c r="N5" s="67" t="s">
        <v>73</v>
      </c>
      <c r="O5" s="67" t="s">
        <v>74</v>
      </c>
      <c r="P5" s="67" t="s">
        <v>75</v>
      </c>
      <c r="Q5" s="67" t="s">
        <v>76</v>
      </c>
      <c r="R5" s="67" t="s">
        <v>77</v>
      </c>
      <c r="S5" s="67" t="s">
        <v>78</v>
      </c>
      <c r="T5" s="67" t="s">
        <v>79</v>
      </c>
      <c r="U5" s="67" t="s">
        <v>63</v>
      </c>
      <c r="V5" s="67" t="s">
        <v>80</v>
      </c>
      <c r="W5" s="67" t="s">
        <v>81</v>
      </c>
      <c r="X5" s="67" t="s">
        <v>82</v>
      </c>
      <c r="Y5" s="67" t="s">
        <v>83</v>
      </c>
      <c r="Z5" s="67" t="s">
        <v>84</v>
      </c>
      <c r="AA5" s="67" t="s">
        <v>85</v>
      </c>
      <c r="AB5" s="67" t="s">
        <v>86</v>
      </c>
      <c r="AC5" s="67" t="s">
        <v>87</v>
      </c>
      <c r="AD5" s="67" t="s">
        <v>88</v>
      </c>
      <c r="AE5" s="67" t="s">
        <v>90</v>
      </c>
      <c r="AF5" s="67" t="s">
        <v>91</v>
      </c>
      <c r="AG5" s="67" t="s">
        <v>92</v>
      </c>
      <c r="AH5" s="67" t="s">
        <v>93</v>
      </c>
      <c r="AI5" s="67" t="s">
        <v>42</v>
      </c>
      <c r="AJ5" s="67" t="s">
        <v>83</v>
      </c>
      <c r="AK5" s="67" t="s">
        <v>84</v>
      </c>
      <c r="AL5" s="67" t="s">
        <v>85</v>
      </c>
      <c r="AM5" s="67" t="s">
        <v>86</v>
      </c>
      <c r="AN5" s="67" t="s">
        <v>87</v>
      </c>
      <c r="AO5" s="67" t="s">
        <v>88</v>
      </c>
      <c r="AP5" s="67" t="s">
        <v>90</v>
      </c>
      <c r="AQ5" s="67" t="s">
        <v>91</v>
      </c>
      <c r="AR5" s="67" t="s">
        <v>92</v>
      </c>
      <c r="AS5" s="67" t="s">
        <v>93</v>
      </c>
      <c r="AT5" s="67" t="s">
        <v>89</v>
      </c>
      <c r="AU5" s="67" t="s">
        <v>83</v>
      </c>
      <c r="AV5" s="67" t="s">
        <v>84</v>
      </c>
      <c r="AW5" s="67" t="s">
        <v>85</v>
      </c>
      <c r="AX5" s="67" t="s">
        <v>86</v>
      </c>
      <c r="AY5" s="67" t="s">
        <v>87</v>
      </c>
      <c r="AZ5" s="67" t="s">
        <v>88</v>
      </c>
      <c r="BA5" s="67" t="s">
        <v>90</v>
      </c>
      <c r="BB5" s="67" t="s">
        <v>91</v>
      </c>
      <c r="BC5" s="67" t="s">
        <v>92</v>
      </c>
      <c r="BD5" s="67" t="s">
        <v>93</v>
      </c>
      <c r="BE5" s="67" t="s">
        <v>89</v>
      </c>
      <c r="BF5" s="67" t="s">
        <v>83</v>
      </c>
      <c r="BG5" s="67" t="s">
        <v>84</v>
      </c>
      <c r="BH5" s="67" t="s">
        <v>85</v>
      </c>
      <c r="BI5" s="67" t="s">
        <v>86</v>
      </c>
      <c r="BJ5" s="67" t="s">
        <v>87</v>
      </c>
      <c r="BK5" s="67" t="s">
        <v>88</v>
      </c>
      <c r="BL5" s="67" t="s">
        <v>90</v>
      </c>
      <c r="BM5" s="67" t="s">
        <v>91</v>
      </c>
      <c r="BN5" s="67" t="s">
        <v>92</v>
      </c>
      <c r="BO5" s="67" t="s">
        <v>93</v>
      </c>
      <c r="BP5" s="67" t="s">
        <v>89</v>
      </c>
      <c r="BQ5" s="67" t="s">
        <v>83</v>
      </c>
      <c r="BR5" s="67" t="s">
        <v>84</v>
      </c>
      <c r="BS5" s="67" t="s">
        <v>85</v>
      </c>
      <c r="BT5" s="67" t="s">
        <v>86</v>
      </c>
      <c r="BU5" s="67" t="s">
        <v>87</v>
      </c>
      <c r="BV5" s="67" t="s">
        <v>88</v>
      </c>
      <c r="BW5" s="67" t="s">
        <v>90</v>
      </c>
      <c r="BX5" s="67" t="s">
        <v>91</v>
      </c>
      <c r="BY5" s="67" t="s">
        <v>92</v>
      </c>
      <c r="BZ5" s="67" t="s">
        <v>93</v>
      </c>
      <c r="CA5" s="67" t="s">
        <v>89</v>
      </c>
      <c r="CB5" s="67" t="s">
        <v>83</v>
      </c>
      <c r="CC5" s="67" t="s">
        <v>84</v>
      </c>
      <c r="CD5" s="67" t="s">
        <v>85</v>
      </c>
      <c r="CE5" s="67" t="s">
        <v>86</v>
      </c>
      <c r="CF5" s="67" t="s">
        <v>87</v>
      </c>
      <c r="CG5" s="67" t="s">
        <v>88</v>
      </c>
      <c r="CH5" s="67" t="s">
        <v>90</v>
      </c>
      <c r="CI5" s="67" t="s">
        <v>91</v>
      </c>
      <c r="CJ5" s="67" t="s">
        <v>92</v>
      </c>
      <c r="CK5" s="67" t="s">
        <v>93</v>
      </c>
      <c r="CL5" s="67" t="s">
        <v>89</v>
      </c>
      <c r="CM5" s="67" t="s">
        <v>83</v>
      </c>
      <c r="CN5" s="67" t="s">
        <v>84</v>
      </c>
      <c r="CO5" s="67" t="s">
        <v>85</v>
      </c>
      <c r="CP5" s="67" t="s">
        <v>86</v>
      </c>
      <c r="CQ5" s="67" t="s">
        <v>87</v>
      </c>
      <c r="CR5" s="67" t="s">
        <v>88</v>
      </c>
      <c r="CS5" s="67" t="s">
        <v>90</v>
      </c>
      <c r="CT5" s="67" t="s">
        <v>91</v>
      </c>
      <c r="CU5" s="67" t="s">
        <v>92</v>
      </c>
      <c r="CV5" s="67" t="s">
        <v>93</v>
      </c>
      <c r="CW5" s="67" t="s">
        <v>89</v>
      </c>
      <c r="CX5" s="67" t="s">
        <v>83</v>
      </c>
      <c r="CY5" s="67" t="s">
        <v>84</v>
      </c>
      <c r="CZ5" s="67" t="s">
        <v>85</v>
      </c>
      <c r="DA5" s="67" t="s">
        <v>86</v>
      </c>
      <c r="DB5" s="67" t="s">
        <v>87</v>
      </c>
      <c r="DC5" s="67" t="s">
        <v>88</v>
      </c>
      <c r="DD5" s="67" t="s">
        <v>90</v>
      </c>
      <c r="DE5" s="67" t="s">
        <v>91</v>
      </c>
      <c r="DF5" s="67" t="s">
        <v>92</v>
      </c>
      <c r="DG5" s="67" t="s">
        <v>93</v>
      </c>
      <c r="DH5" s="67" t="s">
        <v>89</v>
      </c>
      <c r="DI5" s="67" t="s">
        <v>83</v>
      </c>
      <c r="DJ5" s="67" t="s">
        <v>84</v>
      </c>
      <c r="DK5" s="67" t="s">
        <v>85</v>
      </c>
      <c r="DL5" s="67" t="s">
        <v>86</v>
      </c>
      <c r="DM5" s="67" t="s">
        <v>87</v>
      </c>
      <c r="DN5" s="67" t="s">
        <v>88</v>
      </c>
      <c r="DO5" s="67" t="s">
        <v>90</v>
      </c>
      <c r="DP5" s="67" t="s">
        <v>91</v>
      </c>
      <c r="DQ5" s="67" t="s">
        <v>92</v>
      </c>
      <c r="DR5" s="67" t="s">
        <v>93</v>
      </c>
      <c r="DS5" s="67" t="s">
        <v>89</v>
      </c>
      <c r="DT5" s="67" t="s">
        <v>83</v>
      </c>
      <c r="DU5" s="67" t="s">
        <v>84</v>
      </c>
      <c r="DV5" s="67" t="s">
        <v>85</v>
      </c>
      <c r="DW5" s="67" t="s">
        <v>86</v>
      </c>
      <c r="DX5" s="67" t="s">
        <v>87</v>
      </c>
      <c r="DY5" s="67" t="s">
        <v>88</v>
      </c>
      <c r="DZ5" s="67" t="s">
        <v>90</v>
      </c>
      <c r="EA5" s="67" t="s">
        <v>91</v>
      </c>
      <c r="EB5" s="67" t="s">
        <v>92</v>
      </c>
      <c r="EC5" s="67" t="s">
        <v>93</v>
      </c>
      <c r="ED5" s="67" t="s">
        <v>89</v>
      </c>
      <c r="EE5" s="67" t="s">
        <v>83</v>
      </c>
      <c r="EF5" s="67" t="s">
        <v>84</v>
      </c>
      <c r="EG5" s="67" t="s">
        <v>85</v>
      </c>
      <c r="EH5" s="67" t="s">
        <v>86</v>
      </c>
      <c r="EI5" s="67" t="s">
        <v>87</v>
      </c>
      <c r="EJ5" s="67" t="s">
        <v>88</v>
      </c>
      <c r="EK5" s="67" t="s">
        <v>90</v>
      </c>
      <c r="EL5" s="67" t="s">
        <v>91</v>
      </c>
      <c r="EM5" s="67" t="s">
        <v>92</v>
      </c>
      <c r="EN5" s="67" t="s">
        <v>93</v>
      </c>
      <c r="EO5" s="67" t="s">
        <v>89</v>
      </c>
    </row>
    <row r="6" spans="1:148" s="55" customFormat="1">
      <c r="A6" s="56" t="s">
        <v>94</v>
      </c>
      <c r="B6" s="61">
        <f t="shared" ref="B6:X6" si="1">B7</f>
        <v>2022</v>
      </c>
      <c r="C6" s="61">
        <f t="shared" si="1"/>
        <v>372056</v>
      </c>
      <c r="D6" s="61">
        <f t="shared" si="1"/>
        <v>46</v>
      </c>
      <c r="E6" s="61">
        <f t="shared" si="1"/>
        <v>17</v>
      </c>
      <c r="F6" s="61">
        <f t="shared" si="1"/>
        <v>1</v>
      </c>
      <c r="G6" s="61">
        <f t="shared" si="1"/>
        <v>0</v>
      </c>
      <c r="H6" s="61" t="str">
        <f t="shared" si="1"/>
        <v>香川県　観音寺市</v>
      </c>
      <c r="I6" s="61" t="str">
        <f t="shared" si="1"/>
        <v>法適用</v>
      </c>
      <c r="J6" s="61" t="str">
        <f t="shared" si="1"/>
        <v>下水道事業</v>
      </c>
      <c r="K6" s="61" t="str">
        <f t="shared" si="1"/>
        <v>公共下水道</v>
      </c>
      <c r="L6" s="61" t="str">
        <f t="shared" si="1"/>
        <v>Cc1</v>
      </c>
      <c r="M6" s="61" t="str">
        <f t="shared" si="1"/>
        <v>非設置</v>
      </c>
      <c r="N6" s="70" t="str">
        <f t="shared" si="1"/>
        <v>-</v>
      </c>
      <c r="O6" s="70">
        <f t="shared" si="1"/>
        <v>53.61</v>
      </c>
      <c r="P6" s="70">
        <f t="shared" si="1"/>
        <v>19.95</v>
      </c>
      <c r="Q6" s="70">
        <f t="shared" si="1"/>
        <v>69.92</v>
      </c>
      <c r="R6" s="70">
        <f t="shared" si="1"/>
        <v>3217</v>
      </c>
      <c r="S6" s="70">
        <f t="shared" si="1"/>
        <v>57738</v>
      </c>
      <c r="T6" s="70">
        <f t="shared" si="1"/>
        <v>117.83</v>
      </c>
      <c r="U6" s="70">
        <f t="shared" si="1"/>
        <v>490.01</v>
      </c>
      <c r="V6" s="70">
        <f t="shared" si="1"/>
        <v>11459</v>
      </c>
      <c r="W6" s="70">
        <f t="shared" si="1"/>
        <v>3.64</v>
      </c>
      <c r="X6" s="70">
        <f t="shared" si="1"/>
        <v>3148.08</v>
      </c>
      <c r="Y6" s="78" t="str">
        <f t="shared" ref="Y6:AH6" si="2">IF(Y7="",NA(),Y7)</f>
        <v>-</v>
      </c>
      <c r="Z6" s="78" t="str">
        <f t="shared" si="2"/>
        <v>-</v>
      </c>
      <c r="AA6" s="78">
        <f t="shared" si="2"/>
        <v>94.67</v>
      </c>
      <c r="AB6" s="78">
        <f t="shared" si="2"/>
        <v>101.47</v>
      </c>
      <c r="AC6" s="78">
        <f t="shared" si="2"/>
        <v>99.11</v>
      </c>
      <c r="AD6" s="78" t="str">
        <f t="shared" si="2"/>
        <v>-</v>
      </c>
      <c r="AE6" s="78" t="str">
        <f t="shared" si="2"/>
        <v>-</v>
      </c>
      <c r="AF6" s="78">
        <f t="shared" si="2"/>
        <v>106.5</v>
      </c>
      <c r="AG6" s="78">
        <f t="shared" si="2"/>
        <v>106.22</v>
      </c>
      <c r="AH6" s="78">
        <f t="shared" si="2"/>
        <v>107.01</v>
      </c>
      <c r="AI6" s="70" t="str">
        <f>IF(AI7="","",IF(AI7="-","【-】","【"&amp;SUBSTITUTE(TEXT(AI7,"#,##0.00"),"-","△")&amp;"】"))</f>
        <v>【106.11】</v>
      </c>
      <c r="AJ6" s="78" t="str">
        <f t="shared" ref="AJ6:AS6" si="3">IF(AJ7="",NA(),AJ7)</f>
        <v>-</v>
      </c>
      <c r="AK6" s="78" t="str">
        <f t="shared" si="3"/>
        <v>-</v>
      </c>
      <c r="AL6" s="78">
        <f t="shared" si="3"/>
        <v>10.87</v>
      </c>
      <c r="AM6" s="78">
        <f t="shared" si="3"/>
        <v>16.760000000000002</v>
      </c>
      <c r="AN6" s="78">
        <f t="shared" si="3"/>
        <v>17.12</v>
      </c>
      <c r="AO6" s="78" t="str">
        <f t="shared" si="3"/>
        <v>-</v>
      </c>
      <c r="AP6" s="78" t="str">
        <f t="shared" si="3"/>
        <v>-</v>
      </c>
      <c r="AQ6" s="78">
        <f t="shared" si="3"/>
        <v>18.36</v>
      </c>
      <c r="AR6" s="78">
        <f t="shared" si="3"/>
        <v>18.010000000000002</v>
      </c>
      <c r="AS6" s="78">
        <f t="shared" si="3"/>
        <v>23.86</v>
      </c>
      <c r="AT6" s="70" t="str">
        <f>IF(AT7="","",IF(AT7="-","【-】","【"&amp;SUBSTITUTE(TEXT(AT7,"#,##0.00"),"-","△")&amp;"】"))</f>
        <v>【3.15】</v>
      </c>
      <c r="AU6" s="78" t="str">
        <f t="shared" ref="AU6:BD6" si="4">IF(AU7="",NA(),AU7)</f>
        <v>-</v>
      </c>
      <c r="AV6" s="78" t="str">
        <f t="shared" si="4"/>
        <v>-</v>
      </c>
      <c r="AW6" s="78">
        <f t="shared" si="4"/>
        <v>36.4</v>
      </c>
      <c r="AX6" s="78">
        <f t="shared" si="4"/>
        <v>64.73</v>
      </c>
      <c r="AY6" s="78">
        <f t="shared" si="4"/>
        <v>28.59</v>
      </c>
      <c r="AZ6" s="78" t="str">
        <f t="shared" si="4"/>
        <v>-</v>
      </c>
      <c r="BA6" s="78" t="str">
        <f t="shared" si="4"/>
        <v>-</v>
      </c>
      <c r="BB6" s="78">
        <f t="shared" si="4"/>
        <v>55.6</v>
      </c>
      <c r="BC6" s="78">
        <f t="shared" si="4"/>
        <v>59.4</v>
      </c>
      <c r="BD6" s="78">
        <f t="shared" si="4"/>
        <v>68.27</v>
      </c>
      <c r="BE6" s="70" t="str">
        <f>IF(BE7="","",IF(BE7="-","【-】","【"&amp;SUBSTITUTE(TEXT(BE7,"#,##0.00"),"-","△")&amp;"】"))</f>
        <v>【73.44】</v>
      </c>
      <c r="BF6" s="78" t="str">
        <f t="shared" ref="BF6:BO6" si="5">IF(BF7="",NA(),BF7)</f>
        <v>-</v>
      </c>
      <c r="BG6" s="78" t="str">
        <f t="shared" si="5"/>
        <v>-</v>
      </c>
      <c r="BH6" s="78">
        <f t="shared" si="5"/>
        <v>533.66999999999996</v>
      </c>
      <c r="BI6" s="78">
        <f t="shared" si="5"/>
        <v>581.04</v>
      </c>
      <c r="BJ6" s="78">
        <f t="shared" si="5"/>
        <v>552.33000000000004</v>
      </c>
      <c r="BK6" s="78" t="str">
        <f t="shared" si="5"/>
        <v>-</v>
      </c>
      <c r="BL6" s="78" t="str">
        <f t="shared" si="5"/>
        <v>-</v>
      </c>
      <c r="BM6" s="78">
        <f t="shared" si="5"/>
        <v>789.08</v>
      </c>
      <c r="BN6" s="78">
        <f t="shared" si="5"/>
        <v>747.84</v>
      </c>
      <c r="BO6" s="78">
        <f t="shared" si="5"/>
        <v>804.98</v>
      </c>
      <c r="BP6" s="70" t="str">
        <f>IF(BP7="","",IF(BP7="-","【-】","【"&amp;SUBSTITUTE(TEXT(BP7,"#,##0.00"),"-","△")&amp;"】"))</f>
        <v>【652.82】</v>
      </c>
      <c r="BQ6" s="78" t="str">
        <f t="shared" ref="BQ6:BZ6" si="6">IF(BQ7="",NA(),BQ7)</f>
        <v>-</v>
      </c>
      <c r="BR6" s="78" t="str">
        <f t="shared" si="6"/>
        <v>-</v>
      </c>
      <c r="BS6" s="78">
        <f t="shared" si="6"/>
        <v>97.27</v>
      </c>
      <c r="BT6" s="78">
        <f t="shared" si="6"/>
        <v>96.68</v>
      </c>
      <c r="BU6" s="78">
        <f t="shared" si="6"/>
        <v>95.5</v>
      </c>
      <c r="BV6" s="78" t="str">
        <f t="shared" si="6"/>
        <v>-</v>
      </c>
      <c r="BW6" s="78" t="str">
        <f t="shared" si="6"/>
        <v>-</v>
      </c>
      <c r="BX6" s="78">
        <f t="shared" si="6"/>
        <v>88.25</v>
      </c>
      <c r="BY6" s="78">
        <f t="shared" si="6"/>
        <v>90.17</v>
      </c>
      <c r="BZ6" s="78">
        <f t="shared" si="6"/>
        <v>88.71</v>
      </c>
      <c r="CA6" s="70" t="str">
        <f>IF(CA7="","",IF(CA7="-","【-】","【"&amp;SUBSTITUTE(TEXT(CA7,"#,##0.00"),"-","△")&amp;"】"))</f>
        <v>【97.61】</v>
      </c>
      <c r="CB6" s="78" t="str">
        <f t="shared" ref="CB6:CK6" si="7">IF(CB7="",NA(),CB7)</f>
        <v>-</v>
      </c>
      <c r="CC6" s="78" t="str">
        <f t="shared" si="7"/>
        <v>-</v>
      </c>
      <c r="CD6" s="78">
        <f t="shared" si="7"/>
        <v>184.91</v>
      </c>
      <c r="CE6" s="78">
        <f t="shared" si="7"/>
        <v>201.68</v>
      </c>
      <c r="CF6" s="78">
        <f t="shared" si="7"/>
        <v>204.3</v>
      </c>
      <c r="CG6" s="78" t="str">
        <f t="shared" si="7"/>
        <v>-</v>
      </c>
      <c r="CH6" s="78" t="str">
        <f t="shared" si="7"/>
        <v>-</v>
      </c>
      <c r="CI6" s="78">
        <f t="shared" si="7"/>
        <v>176.37</v>
      </c>
      <c r="CJ6" s="78">
        <f t="shared" si="7"/>
        <v>173.17</v>
      </c>
      <c r="CK6" s="78">
        <f t="shared" si="7"/>
        <v>174.8</v>
      </c>
      <c r="CL6" s="70" t="str">
        <f>IF(CL7="","",IF(CL7="-","【-】","【"&amp;SUBSTITUTE(TEXT(CL7,"#,##0.00"),"-","△")&amp;"】"))</f>
        <v>【138.29】</v>
      </c>
      <c r="CM6" s="78" t="str">
        <f t="shared" ref="CM6:CV6" si="8">IF(CM7="",NA(),CM7)</f>
        <v>-</v>
      </c>
      <c r="CN6" s="78" t="str">
        <f t="shared" si="8"/>
        <v>-</v>
      </c>
      <c r="CO6" s="78">
        <f t="shared" si="8"/>
        <v>50.58</v>
      </c>
      <c r="CP6" s="78">
        <f t="shared" si="8"/>
        <v>51.17</v>
      </c>
      <c r="CQ6" s="78">
        <f t="shared" si="8"/>
        <v>48.57</v>
      </c>
      <c r="CR6" s="78" t="str">
        <f t="shared" si="8"/>
        <v>-</v>
      </c>
      <c r="CS6" s="78" t="str">
        <f t="shared" si="8"/>
        <v>-</v>
      </c>
      <c r="CT6" s="78">
        <f t="shared" si="8"/>
        <v>56.72</v>
      </c>
      <c r="CU6" s="78">
        <f t="shared" si="8"/>
        <v>56.43</v>
      </c>
      <c r="CV6" s="78">
        <f t="shared" si="8"/>
        <v>55.82</v>
      </c>
      <c r="CW6" s="70" t="str">
        <f>IF(CW7="","",IF(CW7="-","【-】","【"&amp;SUBSTITUTE(TEXT(CW7,"#,##0.00"),"-","△")&amp;"】"))</f>
        <v>【59.10】</v>
      </c>
      <c r="CX6" s="78" t="str">
        <f t="shared" ref="CX6:DG6" si="9">IF(CX7="",NA(),CX7)</f>
        <v>-</v>
      </c>
      <c r="CY6" s="78" t="str">
        <f t="shared" si="9"/>
        <v>-</v>
      </c>
      <c r="CZ6" s="78">
        <f t="shared" si="9"/>
        <v>85.53</v>
      </c>
      <c r="DA6" s="78">
        <f t="shared" si="9"/>
        <v>85.63</v>
      </c>
      <c r="DB6" s="78">
        <f t="shared" si="9"/>
        <v>85.71</v>
      </c>
      <c r="DC6" s="78" t="str">
        <f t="shared" si="9"/>
        <v>-</v>
      </c>
      <c r="DD6" s="78" t="str">
        <f t="shared" si="9"/>
        <v>-</v>
      </c>
      <c r="DE6" s="78">
        <f t="shared" si="9"/>
        <v>90.72</v>
      </c>
      <c r="DF6" s="78">
        <f t="shared" si="9"/>
        <v>91.07</v>
      </c>
      <c r="DG6" s="78">
        <f t="shared" si="9"/>
        <v>90.67</v>
      </c>
      <c r="DH6" s="70" t="str">
        <f>IF(DH7="","",IF(DH7="-","【-】","【"&amp;SUBSTITUTE(TEXT(DH7,"#,##0.00"),"-","△")&amp;"】"))</f>
        <v>【95.82】</v>
      </c>
      <c r="DI6" s="78" t="str">
        <f t="shared" ref="DI6:DR6" si="10">IF(DI7="",NA(),DI7)</f>
        <v>-</v>
      </c>
      <c r="DJ6" s="78" t="str">
        <f t="shared" si="10"/>
        <v>-</v>
      </c>
      <c r="DK6" s="78">
        <f t="shared" si="10"/>
        <v>4.59</v>
      </c>
      <c r="DL6" s="78">
        <f t="shared" si="10"/>
        <v>8.76</v>
      </c>
      <c r="DM6" s="78">
        <f t="shared" si="10"/>
        <v>13.16</v>
      </c>
      <c r="DN6" s="78" t="str">
        <f t="shared" si="10"/>
        <v>-</v>
      </c>
      <c r="DO6" s="78" t="str">
        <f t="shared" si="10"/>
        <v>-</v>
      </c>
      <c r="DP6" s="78">
        <f t="shared" si="10"/>
        <v>20.78</v>
      </c>
      <c r="DQ6" s="78">
        <f t="shared" si="10"/>
        <v>23.54</v>
      </c>
      <c r="DR6" s="78">
        <f t="shared" si="10"/>
        <v>25.86</v>
      </c>
      <c r="DS6" s="70" t="str">
        <f>IF(DS7="","",IF(DS7="-","【-】","【"&amp;SUBSTITUTE(TEXT(DS7,"#,##0.00"),"-","△")&amp;"】"))</f>
        <v>【39.74】</v>
      </c>
      <c r="DT6" s="78" t="str">
        <f t="shared" ref="DT6:EC6" si="11">IF(DT7="",NA(),DT7)</f>
        <v>-</v>
      </c>
      <c r="DU6" s="78" t="str">
        <f t="shared" si="11"/>
        <v>-</v>
      </c>
      <c r="DV6" s="70">
        <f t="shared" si="11"/>
        <v>0</v>
      </c>
      <c r="DW6" s="70">
        <f t="shared" si="11"/>
        <v>0</v>
      </c>
      <c r="DX6" s="78">
        <f t="shared" si="11"/>
        <v>1.1000000000000001</v>
      </c>
      <c r="DY6" s="78" t="str">
        <f t="shared" si="11"/>
        <v>-</v>
      </c>
      <c r="DZ6" s="78" t="str">
        <f t="shared" si="11"/>
        <v>-</v>
      </c>
      <c r="EA6" s="78">
        <f t="shared" si="11"/>
        <v>1.34</v>
      </c>
      <c r="EB6" s="78">
        <f t="shared" si="11"/>
        <v>1.5</v>
      </c>
      <c r="EC6" s="78">
        <f t="shared" si="11"/>
        <v>1.4</v>
      </c>
      <c r="ED6" s="70" t="str">
        <f>IF(ED7="","",IF(ED7="-","【-】","【"&amp;SUBSTITUTE(TEXT(ED7,"#,##0.00"),"-","△")&amp;"】"))</f>
        <v>【7.62】</v>
      </c>
      <c r="EE6" s="78" t="str">
        <f t="shared" ref="EE6:EN6" si="12">IF(EE7="",NA(),EE7)</f>
        <v>-</v>
      </c>
      <c r="EF6" s="78" t="str">
        <f t="shared" si="12"/>
        <v>-</v>
      </c>
      <c r="EG6" s="78">
        <f t="shared" si="12"/>
        <v>4.1100000000000003</v>
      </c>
      <c r="EH6" s="70">
        <f t="shared" si="12"/>
        <v>0</v>
      </c>
      <c r="EI6" s="70">
        <f t="shared" si="12"/>
        <v>0</v>
      </c>
      <c r="EJ6" s="78" t="str">
        <f t="shared" si="12"/>
        <v>-</v>
      </c>
      <c r="EK6" s="78" t="str">
        <f t="shared" si="12"/>
        <v>-</v>
      </c>
      <c r="EL6" s="78">
        <f t="shared" si="12"/>
        <v>0.15</v>
      </c>
      <c r="EM6" s="78">
        <f t="shared" si="12"/>
        <v>0.15</v>
      </c>
      <c r="EN6" s="78">
        <f t="shared" si="12"/>
        <v>0.12</v>
      </c>
      <c r="EO6" s="70" t="str">
        <f>IF(EO7="","",IF(EO7="-","【-】","【"&amp;SUBSTITUTE(TEXT(EO7,"#,##0.00"),"-","△")&amp;"】"))</f>
        <v>【0.23】</v>
      </c>
    </row>
    <row r="7" spans="1:148" s="55" customFormat="1">
      <c r="A7" s="56"/>
      <c r="B7" s="62">
        <v>2022</v>
      </c>
      <c r="C7" s="62">
        <v>372056</v>
      </c>
      <c r="D7" s="62">
        <v>46</v>
      </c>
      <c r="E7" s="62">
        <v>17</v>
      </c>
      <c r="F7" s="62">
        <v>1</v>
      </c>
      <c r="G7" s="62">
        <v>0</v>
      </c>
      <c r="H7" s="62" t="s">
        <v>95</v>
      </c>
      <c r="I7" s="62" t="s">
        <v>96</v>
      </c>
      <c r="J7" s="62" t="s">
        <v>97</v>
      </c>
      <c r="K7" s="62" t="s">
        <v>98</v>
      </c>
      <c r="L7" s="62" t="s">
        <v>99</v>
      </c>
      <c r="M7" s="62" t="s">
        <v>100</v>
      </c>
      <c r="N7" s="71" t="s">
        <v>101</v>
      </c>
      <c r="O7" s="71">
        <v>53.61</v>
      </c>
      <c r="P7" s="71">
        <v>19.95</v>
      </c>
      <c r="Q7" s="71">
        <v>69.92</v>
      </c>
      <c r="R7" s="71">
        <v>3217</v>
      </c>
      <c r="S7" s="71">
        <v>57738</v>
      </c>
      <c r="T7" s="71">
        <v>117.83</v>
      </c>
      <c r="U7" s="71">
        <v>490.01</v>
      </c>
      <c r="V7" s="71">
        <v>11459</v>
      </c>
      <c r="W7" s="71">
        <v>3.64</v>
      </c>
      <c r="X7" s="71">
        <v>3148.08</v>
      </c>
      <c r="Y7" s="71" t="s">
        <v>101</v>
      </c>
      <c r="Z7" s="71" t="s">
        <v>101</v>
      </c>
      <c r="AA7" s="71">
        <v>94.67</v>
      </c>
      <c r="AB7" s="71">
        <v>101.47</v>
      </c>
      <c r="AC7" s="71">
        <v>99.11</v>
      </c>
      <c r="AD7" s="71" t="s">
        <v>101</v>
      </c>
      <c r="AE7" s="71" t="s">
        <v>101</v>
      </c>
      <c r="AF7" s="71">
        <v>106.5</v>
      </c>
      <c r="AG7" s="71">
        <v>106.22</v>
      </c>
      <c r="AH7" s="71">
        <v>107.01</v>
      </c>
      <c r="AI7" s="71">
        <v>106.11</v>
      </c>
      <c r="AJ7" s="71" t="s">
        <v>101</v>
      </c>
      <c r="AK7" s="71" t="s">
        <v>101</v>
      </c>
      <c r="AL7" s="71">
        <v>10.87</v>
      </c>
      <c r="AM7" s="71">
        <v>16.760000000000002</v>
      </c>
      <c r="AN7" s="71">
        <v>17.12</v>
      </c>
      <c r="AO7" s="71" t="s">
        <v>101</v>
      </c>
      <c r="AP7" s="71" t="s">
        <v>101</v>
      </c>
      <c r="AQ7" s="71">
        <v>18.36</v>
      </c>
      <c r="AR7" s="71">
        <v>18.010000000000002</v>
      </c>
      <c r="AS7" s="71">
        <v>23.86</v>
      </c>
      <c r="AT7" s="71">
        <v>3.15</v>
      </c>
      <c r="AU7" s="71" t="s">
        <v>101</v>
      </c>
      <c r="AV7" s="71" t="s">
        <v>101</v>
      </c>
      <c r="AW7" s="71">
        <v>36.4</v>
      </c>
      <c r="AX7" s="71">
        <v>64.73</v>
      </c>
      <c r="AY7" s="71">
        <v>28.59</v>
      </c>
      <c r="AZ7" s="71" t="s">
        <v>101</v>
      </c>
      <c r="BA7" s="71" t="s">
        <v>101</v>
      </c>
      <c r="BB7" s="71">
        <v>55.6</v>
      </c>
      <c r="BC7" s="71">
        <v>59.4</v>
      </c>
      <c r="BD7" s="71">
        <v>68.27</v>
      </c>
      <c r="BE7" s="71">
        <v>73.44</v>
      </c>
      <c r="BF7" s="71" t="s">
        <v>101</v>
      </c>
      <c r="BG7" s="71" t="s">
        <v>101</v>
      </c>
      <c r="BH7" s="71">
        <v>533.66999999999996</v>
      </c>
      <c r="BI7" s="71">
        <v>581.04</v>
      </c>
      <c r="BJ7" s="71">
        <v>552.33000000000004</v>
      </c>
      <c r="BK7" s="71" t="s">
        <v>101</v>
      </c>
      <c r="BL7" s="71" t="s">
        <v>101</v>
      </c>
      <c r="BM7" s="71">
        <v>789.08</v>
      </c>
      <c r="BN7" s="71">
        <v>747.84</v>
      </c>
      <c r="BO7" s="71">
        <v>804.98</v>
      </c>
      <c r="BP7" s="71">
        <v>652.82000000000005</v>
      </c>
      <c r="BQ7" s="71" t="s">
        <v>101</v>
      </c>
      <c r="BR7" s="71" t="s">
        <v>101</v>
      </c>
      <c r="BS7" s="71">
        <v>97.27</v>
      </c>
      <c r="BT7" s="71">
        <v>96.68</v>
      </c>
      <c r="BU7" s="71">
        <v>95.5</v>
      </c>
      <c r="BV7" s="71" t="s">
        <v>101</v>
      </c>
      <c r="BW7" s="71" t="s">
        <v>101</v>
      </c>
      <c r="BX7" s="71">
        <v>88.25</v>
      </c>
      <c r="BY7" s="71">
        <v>90.17</v>
      </c>
      <c r="BZ7" s="71">
        <v>88.71</v>
      </c>
      <c r="CA7" s="71">
        <v>97.61</v>
      </c>
      <c r="CB7" s="71" t="s">
        <v>101</v>
      </c>
      <c r="CC7" s="71" t="s">
        <v>101</v>
      </c>
      <c r="CD7" s="71">
        <v>184.91</v>
      </c>
      <c r="CE7" s="71">
        <v>201.68</v>
      </c>
      <c r="CF7" s="71">
        <v>204.3</v>
      </c>
      <c r="CG7" s="71" t="s">
        <v>101</v>
      </c>
      <c r="CH7" s="71" t="s">
        <v>101</v>
      </c>
      <c r="CI7" s="71">
        <v>176.37</v>
      </c>
      <c r="CJ7" s="71">
        <v>173.17</v>
      </c>
      <c r="CK7" s="71">
        <v>174.8</v>
      </c>
      <c r="CL7" s="71">
        <v>138.29</v>
      </c>
      <c r="CM7" s="71" t="s">
        <v>101</v>
      </c>
      <c r="CN7" s="71" t="s">
        <v>101</v>
      </c>
      <c r="CO7" s="71">
        <v>50.58</v>
      </c>
      <c r="CP7" s="71">
        <v>51.17</v>
      </c>
      <c r="CQ7" s="71">
        <v>48.57</v>
      </c>
      <c r="CR7" s="71" t="s">
        <v>101</v>
      </c>
      <c r="CS7" s="71" t="s">
        <v>101</v>
      </c>
      <c r="CT7" s="71">
        <v>56.72</v>
      </c>
      <c r="CU7" s="71">
        <v>56.43</v>
      </c>
      <c r="CV7" s="71">
        <v>55.82</v>
      </c>
      <c r="CW7" s="71">
        <v>59.1</v>
      </c>
      <c r="CX7" s="71" t="s">
        <v>101</v>
      </c>
      <c r="CY7" s="71" t="s">
        <v>101</v>
      </c>
      <c r="CZ7" s="71">
        <v>85.53</v>
      </c>
      <c r="DA7" s="71">
        <v>85.63</v>
      </c>
      <c r="DB7" s="71">
        <v>85.71</v>
      </c>
      <c r="DC7" s="71" t="s">
        <v>101</v>
      </c>
      <c r="DD7" s="71" t="s">
        <v>101</v>
      </c>
      <c r="DE7" s="71">
        <v>90.72</v>
      </c>
      <c r="DF7" s="71">
        <v>91.07</v>
      </c>
      <c r="DG7" s="71">
        <v>90.67</v>
      </c>
      <c r="DH7" s="71">
        <v>95.82</v>
      </c>
      <c r="DI7" s="71" t="s">
        <v>101</v>
      </c>
      <c r="DJ7" s="71" t="s">
        <v>101</v>
      </c>
      <c r="DK7" s="71">
        <v>4.59</v>
      </c>
      <c r="DL7" s="71">
        <v>8.76</v>
      </c>
      <c r="DM7" s="71">
        <v>13.16</v>
      </c>
      <c r="DN7" s="71" t="s">
        <v>101</v>
      </c>
      <c r="DO7" s="71" t="s">
        <v>101</v>
      </c>
      <c r="DP7" s="71">
        <v>20.78</v>
      </c>
      <c r="DQ7" s="71">
        <v>23.54</v>
      </c>
      <c r="DR7" s="71">
        <v>25.86</v>
      </c>
      <c r="DS7" s="71">
        <v>39.74</v>
      </c>
      <c r="DT7" s="71" t="s">
        <v>101</v>
      </c>
      <c r="DU7" s="71" t="s">
        <v>101</v>
      </c>
      <c r="DV7" s="71">
        <v>0</v>
      </c>
      <c r="DW7" s="71">
        <v>0</v>
      </c>
      <c r="DX7" s="71">
        <v>1.1000000000000001</v>
      </c>
      <c r="DY7" s="71" t="s">
        <v>101</v>
      </c>
      <c r="DZ7" s="71" t="s">
        <v>101</v>
      </c>
      <c r="EA7" s="71">
        <v>1.34</v>
      </c>
      <c r="EB7" s="71">
        <v>1.5</v>
      </c>
      <c r="EC7" s="71">
        <v>1.4</v>
      </c>
      <c r="ED7" s="71">
        <v>7.62</v>
      </c>
      <c r="EE7" s="71" t="s">
        <v>101</v>
      </c>
      <c r="EF7" s="71" t="s">
        <v>101</v>
      </c>
      <c r="EG7" s="71">
        <v>4.1100000000000003</v>
      </c>
      <c r="EH7" s="71">
        <v>0</v>
      </c>
      <c r="EI7" s="71">
        <v>0</v>
      </c>
      <c r="EJ7" s="71" t="s">
        <v>101</v>
      </c>
      <c r="EK7" s="71" t="s">
        <v>101</v>
      </c>
      <c r="EL7" s="71">
        <v>0.15</v>
      </c>
      <c r="EM7" s="71">
        <v>0.15</v>
      </c>
      <c r="EN7" s="71">
        <v>0.12</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2023-12-12T00:50:49Z</dcterms:created>
  <dcterms:modified xsi:type="dcterms:W3CDTF">2024-02-02T12:46:28Z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2024-02-02T12:46:28Z</vt:filetime>
  </property>
</Properties>
</file>