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A20IsvKBFWbJtFVIrFppW6Od9ITtVzvclqBE6rCU9F0wpxT3IHcvRHiNEYrW9PBAsiHW+Sx7Dj5cN5rtCiM4Q==" workbookSaltValue="hY/G9ug25/QcSkRh9HBko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<sst xmlns="http://schemas.openxmlformats.org/spreadsheetml/2006/main" xmlns:r="http://schemas.openxmlformats.org/officeDocument/2006/relationships" count="115" uniqueCount="115">
  <si>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</si>
  <si>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</si>
  <si>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</si>
  <si>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</si>
  <si>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</si>
  <si>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</si>
  <si>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</si>
  <si>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</si>
  <si>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</si>
  <si>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</si>
  <si>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</si>
  <si>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</si>
  <si>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</si>
  <si>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</si>
  <si>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</si>
  <si>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</si>
  <si>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</si>
  <si>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</si>
  <si>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</si>
  <si>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</si>
  <si>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</si>
  <si>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</si>
  <si>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</si>
  <si>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</si>
  <si>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</si>
  <si>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</si>
  <si>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</si>
  <si>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</si>
  <si>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</si>
  <si>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</si>
  <si>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</si>
  <si>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</si>
  <si>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</si>
  <si>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</si>
  <si>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</si>
  <si>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経常収支比率」は、102.54%と100%を上回っていますが、これは使用料で回収すべき経費を一般会計からの繰入金で賄っているためです。また、「経費回収率」が100%を下回っていることからも使用料で回収すべき経費を全て使用料で賄えていない状態です。
・「汚水処理原価」が類似団体平均値を上回り、「施設利用率」「水洗化率」が類似団体平均値を下回っていることから、汚水処理費の削減や施設更新時に規模の適正化の検討を行います。
・「流動比率」は、類似団体平均値を大きく上回り、「企業債残高対事業規模比率」は、一般会計との協議により償還額全額を繰出金で賄うこととなっているため0%となっています。</t>
    <rPh sb="2" eb="4">
      <t>ケイジョウ</t>
    </rPh>
    <rPh sb="24" eb="26">
      <t>ウワマワ</t>
    </rPh>
    <rPh sb="48" eb="50">
      <t>イッパン</t>
    </rPh>
    <rPh sb="50" eb="52">
      <t>カイケイ</t>
    </rPh>
    <rPh sb="55" eb="57">
      <t>クリイレ</t>
    </rPh>
    <rPh sb="57" eb="58">
      <t>キン</t>
    </rPh>
    <rPh sb="59" eb="60">
      <t>マカナ</t>
    </rPh>
    <rPh sb="85" eb="87">
      <t>シタマワ</t>
    </rPh>
    <rPh sb="120" eb="122">
      <t>ジョウタイ</t>
    </rPh>
    <rPh sb="144" eb="146">
      <t>ウワマワ</t>
    </rPh>
    <rPh sb="149" eb="151">
      <t>シセツ</t>
    </rPh>
    <rPh sb="151" eb="153">
      <t>リヨウ</t>
    </rPh>
    <rPh sb="153" eb="154">
      <t>リツ</t>
    </rPh>
    <rPh sb="156" eb="159">
      <t>スイセンカ</t>
    </rPh>
    <rPh sb="159" eb="160">
      <t>リツ</t>
    </rPh>
    <rPh sb="170" eb="172">
      <t>シタマワ</t>
    </rPh>
    <rPh sb="187" eb="189">
      <t>サクゲン</t>
    </rPh>
    <rPh sb="190" eb="192">
      <t>シセツ</t>
    </rPh>
    <rPh sb="192" eb="194">
      <t>コウシン</t>
    </rPh>
    <rPh sb="194" eb="195">
      <t>ジ</t>
    </rPh>
    <rPh sb="196" eb="198">
      <t>キボ</t>
    </rPh>
    <rPh sb="199" eb="202">
      <t>テキセイカ</t>
    </rPh>
    <rPh sb="203" eb="205">
      <t>ケントウ</t>
    </rPh>
    <rPh sb="206" eb="207">
      <t>オコナ</t>
    </rPh>
    <rPh sb="229" eb="230">
      <t>オオ</t>
    </rPh>
    <rPh sb="232" eb="234">
      <t>ウワマワ</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</si>
  <si>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</si>
  <si>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</si>
  <si>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</si>
  <si>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</si>
  <si>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</si>
  <si>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</si>
  <si>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</si>
  <si>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</si>
  <si>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</si>
  <si>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</si>
  <si>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</si>
  <si>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</si>
  <si>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</si>
  <si>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</si>
  <si>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</si>
  <si>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</si>
  <si>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</si>
  <si>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</si>
  <si>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</si>
  <si>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</si>
  <si>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</si>
  <si>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</si>
  <si>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</si>
  <si>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</si>
  <si>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</si>
  <si>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</si>
  <si>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</si>
  <si>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</si>
  <si>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</si>
  <si>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</si>
  <si>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</si>
  <si>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</si>
  <si>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</si>
  <si>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</si>
  <si>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</si>
  <si>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</si>
  <si>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</si>
  <si>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</si>
  <si>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</si>
  <si>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</si>
  <si>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</si>
  <si>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</si>
  <si>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</si>
  <si>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</si>
  <si>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</si>
  <si>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</si>
  <si>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</si>
  <si>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</si>
  <si>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</si>
  <si>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</si>
  <si>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</si>
  <si>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</si>
  <si>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</si>
  <si>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</si>
  <si>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</si>
  <si>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</si>
  <si>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</si>
  <si>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</si>
  <si>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</si>
  <si>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</si>
  <si>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香川県　観音寺市</t>
  </si>
  <si>
    <t>法適用</t>
  </si>
  <si>
    <t>下水道事業</t>
  </si>
  <si>
    <t>農業集落排水</t>
  </si>
  <si>
    <t>　主な課題として、経費回収率が低く、一般会計からの繰入金に依存している割合が高いことが挙げられます。
　今後は、維持管理費の削減や、料金改定を検討し、経費回収率の向上に努め、設備改修工事については、長寿命化による改修や施設規模の適正化などにより、施設更新に係る費用を抑制していきます。</t>
    <rPh sb="109" eb="111">
      <t>シセツ</t>
    </rPh>
    <rPh sb="111" eb="113">
      <t>キボ</t>
    </rPh>
    <rPh sb="114" eb="117">
      <t>テキセイカ</t>
    </rPh>
    <rPh sb="123" eb="125">
      <t>シセツ</t>
    </rPh>
    <rPh sb="125" eb="127">
      <t>コウシン</t>
    </rPh>
    <rPh sb="128" eb="129">
      <t>カカ</t>
    </rPh>
    <rPh sb="130" eb="132">
      <t>ヒヨウ</t>
    </rPh>
    <rPh sb="133" eb="135">
      <t>ヨクセイ</t>
    </rPh>
    <phoneticPr fontId="1"/>
  </si>
  <si>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</si>
  <si>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</si>
  <si>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</si>
  <si>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</si>
  <si>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</si>
  <si>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</si>
  <si>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</si>
  <si>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</si>
  <si>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</si>
  <si>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</si>
  <si>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</si>
  <si>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</si>
  <si>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</si>
  <si>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観音寺市では、最も古い処理区で平成５年度から事業を開始しています
・「有形固定資産減価償却率」は、公営企業会計移行直後は平均値を下回り、後年度の上昇率が大きくなる傾向があります（公営企業会計移行時点で資産を新たに取得したとみなすため）。観音寺市は令和２年度に公営企業会計に移行したことから平均値を下回っていますが、今後類似団体平均値に近付くと見込まれます。
・「管渠老朽化率」は、耐用年数を超えた管渠がないため0%となりました。
・管渠改善率は、修繕等の実績がなかっため、0%となりました。</t>
    <rPh sb="1" eb="5">
      <t>カンオンジシ</t>
    </rPh>
    <rPh sb="50" eb="52">
      <t>コウエイ</t>
    </rPh>
    <rPh sb="52" eb="54">
      <t>キギョウ</t>
    </rPh>
    <rPh sb="54" eb="56">
      <t>カイケイ</t>
    </rPh>
    <rPh sb="56" eb="58">
      <t>イコウ</t>
    </rPh>
    <rPh sb="58" eb="60">
      <t>チョクゴ</t>
    </rPh>
    <rPh sb="61" eb="63">
      <t>ヘイキン</t>
    </rPh>
    <rPh sb="63" eb="64">
      <t>チ</t>
    </rPh>
    <rPh sb="65" eb="67">
      <t>シタマワ</t>
    </rPh>
    <rPh sb="69" eb="72">
      <t>コウネンド</t>
    </rPh>
    <rPh sb="73" eb="75">
      <t>ジョウショウ</t>
    </rPh>
    <rPh sb="75" eb="76">
      <t>リツ</t>
    </rPh>
    <rPh sb="77" eb="78">
      <t>オオ</t>
    </rPh>
    <rPh sb="82" eb="84">
      <t>ケイコウ</t>
    </rPh>
    <rPh sb="101" eb="103">
      <t>シサン</t>
    </rPh>
    <rPh sb="119" eb="123">
      <t>カンオンジシ</t>
    </rPh>
    <rPh sb="124" eb="125">
      <t>レイ</t>
    </rPh>
    <rPh sb="125" eb="126">
      <t>ワ</t>
    </rPh>
    <rPh sb="127" eb="129">
      <t>ネンド</t>
    </rPh>
    <rPh sb="130" eb="132">
      <t>コウエイ</t>
    </rPh>
    <rPh sb="132" eb="134">
      <t>キギョウ</t>
    </rPh>
    <rPh sb="134" eb="136">
      <t>カイケイ</t>
    </rPh>
    <rPh sb="137" eb="139">
      <t>イコウ</t>
    </rPh>
    <rPh sb="145" eb="147">
      <t>ヘイキン</t>
    </rPh>
    <rPh sb="147" eb="148">
      <t>チ</t>
    </rPh>
    <rPh sb="149" eb="151">
      <t>シタマワ</t>
    </rPh>
    <rPh sb="158" eb="160">
      <t>コンゴ</t>
    </rPh>
    <rPh sb="168" eb="170">
      <t>チカヅ</t>
    </rPh>
    <rPh sb="172" eb="173">
      <t>ミ</t>
    </rPh>
    <rPh sb="173" eb="174">
      <t>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</si>
</sst>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0.25</c:v>
                </c:pt>
                <c:pt idx="4">
                  <c:v>5.e-02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51</c:v>
                </c:pt>
                <c:pt idx="4">
                  <c:v>49.8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54.83</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80.41</c:v>
                </c:pt>
                <c:pt idx="4">
                  <c:v>81.069999999999993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84.7</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99.59</c:v>
                </c:pt>
                <c:pt idx="4">
                  <c:v>102.54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106.37</c:v>
                </c:pt>
                <c:pt idx="4">
                  <c:v>106.07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8.01</c:v>
                </c:pt>
                <c:pt idx="4">
                  <c:v>12.65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20.34</c:v>
                </c:pt>
                <c:pt idx="4">
                  <c:v>21.85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4.67</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139.02000000000001</c:v>
                </c:pt>
                <c:pt idx="4">
                  <c:v>132.04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122.52</c:v>
                </c:pt>
                <c:pt idx="4">
                  <c:v>188.56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29.13</c:v>
                </c:pt>
                <c:pt idx="4">
                  <c:v>35.69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867.83</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45.78</c:v>
                </c:pt>
                <c:pt idx="4">
                  <c:v>39.590000000000003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57.08</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291.52</c:v>
                </c:pt>
                <c:pt idx="4">
                  <c:v>318.18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274.99</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58487</v>
      </c>
      <c r="AM8" s="21"/>
      <c r="AN8" s="21"/>
      <c r="AO8" s="21"/>
      <c r="AP8" s="21"/>
      <c r="AQ8" s="21"/>
      <c r="AR8" s="21"/>
      <c r="AS8" s="21"/>
      <c r="AT8" s="7">
        <f>データ!T6</f>
        <v>117.83</v>
      </c>
      <c r="AU8" s="7"/>
      <c r="AV8" s="7"/>
      <c r="AW8" s="7"/>
      <c r="AX8" s="7"/>
      <c r="AY8" s="7"/>
      <c r="AZ8" s="7"/>
      <c r="BA8" s="7"/>
      <c r="BB8" s="7">
        <f>データ!U6</f>
        <v>496.37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82.34</v>
      </c>
      <c r="J10" s="7"/>
      <c r="K10" s="7"/>
      <c r="L10" s="7"/>
      <c r="M10" s="7"/>
      <c r="N10" s="7"/>
      <c r="O10" s="7"/>
      <c r="P10" s="7">
        <f>データ!P6</f>
        <v>1.06</v>
      </c>
      <c r="Q10" s="7"/>
      <c r="R10" s="7"/>
      <c r="S10" s="7"/>
      <c r="T10" s="7"/>
      <c r="U10" s="7"/>
      <c r="V10" s="7"/>
      <c r="W10" s="7">
        <f>データ!Q6</f>
        <v>100</v>
      </c>
      <c r="X10" s="7"/>
      <c r="Y10" s="7"/>
      <c r="Z10" s="7"/>
      <c r="AA10" s="7"/>
      <c r="AB10" s="7"/>
      <c r="AC10" s="7"/>
      <c r="AD10" s="21">
        <f>データ!R6</f>
        <v>3140</v>
      </c>
      <c r="AE10" s="21"/>
      <c r="AF10" s="21"/>
      <c r="AG10" s="21"/>
      <c r="AH10" s="21"/>
      <c r="AI10" s="21"/>
      <c r="AJ10" s="21"/>
      <c r="AK10" s="2"/>
      <c r="AL10" s="21">
        <f>データ!V6</f>
        <v>618</v>
      </c>
      <c r="AM10" s="21"/>
      <c r="AN10" s="21"/>
      <c r="AO10" s="21"/>
      <c r="AP10" s="21"/>
      <c r="AQ10" s="21"/>
      <c r="AR10" s="21"/>
      <c r="AS10" s="21"/>
      <c r="AT10" s="7">
        <f>データ!W6</f>
        <v>0.28000000000000003</v>
      </c>
      <c r="AU10" s="7"/>
      <c r="AV10" s="7"/>
      <c r="AW10" s="7"/>
      <c r="AX10" s="7"/>
      <c r="AY10" s="7"/>
      <c r="AZ10" s="7"/>
      <c r="BA10" s="7"/>
      <c r="BB10" s="7">
        <f>データ!X6</f>
        <v>2207.14</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100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RE9G/WxnZYJnHY+bI6z2/Y61lops77vNHhNa2xAtnerXpm8OpROaQ8SEf/n7/lPtPx0hw/2cFnrxPPSwgRUeEg==" saltValue="muxmt/LFu95CIStXIxDKY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372056</v>
      </c>
      <c r="D6" s="61">
        <f t="shared" si="1"/>
        <v>46</v>
      </c>
      <c r="E6" s="61">
        <f t="shared" si="1"/>
        <v>17</v>
      </c>
      <c r="F6" s="61">
        <f t="shared" si="1"/>
        <v>5</v>
      </c>
      <c r="G6" s="61">
        <f t="shared" si="1"/>
        <v>0</v>
      </c>
      <c r="H6" s="61" t="str">
        <f t="shared" si="1"/>
        <v>香川県　観音寺市</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82.34</v>
      </c>
      <c r="P6" s="70">
        <f t="shared" si="1"/>
        <v>1.06</v>
      </c>
      <c r="Q6" s="70">
        <f t="shared" si="1"/>
        <v>100</v>
      </c>
      <c r="R6" s="70">
        <f t="shared" si="1"/>
        <v>3140</v>
      </c>
      <c r="S6" s="70">
        <f t="shared" si="1"/>
        <v>58487</v>
      </c>
      <c r="T6" s="70">
        <f t="shared" si="1"/>
        <v>117.83</v>
      </c>
      <c r="U6" s="70">
        <f t="shared" si="1"/>
        <v>496.37</v>
      </c>
      <c r="V6" s="70">
        <f t="shared" si="1"/>
        <v>618</v>
      </c>
      <c r="W6" s="70">
        <f t="shared" si="1"/>
        <v>0.28000000000000003</v>
      </c>
      <c r="X6" s="70">
        <f t="shared" si="1"/>
        <v>2207.14</v>
      </c>
      <c r="Y6" s="78" t="str">
        <f t="shared" ref="Y6:AH6" si="2">IF(Y7="",NA(),Y7)</f>
        <v>-</v>
      </c>
      <c r="Z6" s="78" t="str">
        <f t="shared" si="2"/>
        <v>-</v>
      </c>
      <c r="AA6" s="78" t="str">
        <f t="shared" si="2"/>
        <v>-</v>
      </c>
      <c r="AB6" s="78">
        <f t="shared" si="2"/>
        <v>99.59</v>
      </c>
      <c r="AC6" s="78">
        <f t="shared" si="2"/>
        <v>102.54</v>
      </c>
      <c r="AD6" s="78" t="str">
        <f t="shared" si="2"/>
        <v>-</v>
      </c>
      <c r="AE6" s="78" t="str">
        <f t="shared" si="2"/>
        <v>-</v>
      </c>
      <c r="AF6" s="78" t="str">
        <f t="shared" si="2"/>
        <v>-</v>
      </c>
      <c r="AG6" s="78">
        <f t="shared" si="2"/>
        <v>106.37</v>
      </c>
      <c r="AH6" s="78">
        <f t="shared" si="2"/>
        <v>106.07</v>
      </c>
      <c r="AI6" s="70" t="str">
        <f>IF(AI7="","",IF(AI7="-","【-】","【"&amp;SUBSTITUTE(TEXT(AI7,"#,##0.00"),"-","△")&amp;"】"))</f>
        <v>【104.16】</v>
      </c>
      <c r="AJ6" s="78" t="str">
        <f t="shared" ref="AJ6:AS6" si="3">IF(AJ7="",NA(),AJ7)</f>
        <v>-</v>
      </c>
      <c r="AK6" s="78" t="str">
        <f t="shared" si="3"/>
        <v>-</v>
      </c>
      <c r="AL6" s="78" t="str">
        <f t="shared" si="3"/>
        <v>-</v>
      </c>
      <c r="AM6" s="78">
        <f t="shared" si="3"/>
        <v>4.67</v>
      </c>
      <c r="AN6" s="70">
        <f t="shared" si="3"/>
        <v>0</v>
      </c>
      <c r="AO6" s="78" t="str">
        <f t="shared" si="3"/>
        <v>-</v>
      </c>
      <c r="AP6" s="78" t="str">
        <f t="shared" si="3"/>
        <v>-</v>
      </c>
      <c r="AQ6" s="78" t="str">
        <f t="shared" si="3"/>
        <v>-</v>
      </c>
      <c r="AR6" s="78">
        <f t="shared" si="3"/>
        <v>139.02000000000001</v>
      </c>
      <c r="AS6" s="78">
        <f t="shared" si="3"/>
        <v>132.04</v>
      </c>
      <c r="AT6" s="70" t="str">
        <f>IF(AT7="","",IF(AT7="-","【-】","【"&amp;SUBSTITUTE(TEXT(AT7,"#,##0.00"),"-","△")&amp;"】"))</f>
        <v>【128.23】</v>
      </c>
      <c r="AU6" s="78" t="str">
        <f t="shared" ref="AU6:BD6" si="4">IF(AU7="",NA(),AU7)</f>
        <v>-</v>
      </c>
      <c r="AV6" s="78" t="str">
        <f t="shared" si="4"/>
        <v>-</v>
      </c>
      <c r="AW6" s="78" t="str">
        <f t="shared" si="4"/>
        <v>-</v>
      </c>
      <c r="AX6" s="78">
        <f t="shared" si="4"/>
        <v>122.52</v>
      </c>
      <c r="AY6" s="78">
        <f t="shared" si="4"/>
        <v>188.56</v>
      </c>
      <c r="AZ6" s="78" t="str">
        <f t="shared" si="4"/>
        <v>-</v>
      </c>
      <c r="BA6" s="78" t="str">
        <f t="shared" si="4"/>
        <v>-</v>
      </c>
      <c r="BB6" s="78" t="str">
        <f t="shared" si="4"/>
        <v>-</v>
      </c>
      <c r="BC6" s="78">
        <f t="shared" si="4"/>
        <v>29.13</v>
      </c>
      <c r="BD6" s="78">
        <f t="shared" si="4"/>
        <v>35.69</v>
      </c>
      <c r="BE6" s="70" t="str">
        <f>IF(BE7="","",IF(BE7="-","【-】","【"&amp;SUBSTITUTE(TEXT(BE7,"#,##0.00"),"-","△")&amp;"】"))</f>
        <v>【34.77】</v>
      </c>
      <c r="BF6" s="78" t="str">
        <f t="shared" ref="BF6:BO6" si="5">IF(BF7="",NA(),BF7)</f>
        <v>-</v>
      </c>
      <c r="BG6" s="78" t="str">
        <f t="shared" si="5"/>
        <v>-</v>
      </c>
      <c r="BH6" s="78" t="str">
        <f t="shared" si="5"/>
        <v>-</v>
      </c>
      <c r="BI6" s="70">
        <f t="shared" si="5"/>
        <v>0</v>
      </c>
      <c r="BJ6" s="70">
        <f t="shared" si="5"/>
        <v>0</v>
      </c>
      <c r="BK6" s="78" t="str">
        <f t="shared" si="5"/>
        <v>-</v>
      </c>
      <c r="BL6" s="78" t="str">
        <f t="shared" si="5"/>
        <v>-</v>
      </c>
      <c r="BM6" s="78" t="str">
        <f t="shared" si="5"/>
        <v>-</v>
      </c>
      <c r="BN6" s="78">
        <f t="shared" si="5"/>
        <v>867.83</v>
      </c>
      <c r="BO6" s="78">
        <f t="shared" si="5"/>
        <v>791.76</v>
      </c>
      <c r="BP6" s="70" t="str">
        <f>IF(BP7="","",IF(BP7="-","【-】","【"&amp;SUBSTITUTE(TEXT(BP7,"#,##0.00"),"-","△")&amp;"】"))</f>
        <v>【786.37】</v>
      </c>
      <c r="BQ6" s="78" t="str">
        <f t="shared" ref="BQ6:BZ6" si="6">IF(BQ7="",NA(),BQ7)</f>
        <v>-</v>
      </c>
      <c r="BR6" s="78" t="str">
        <f t="shared" si="6"/>
        <v>-</v>
      </c>
      <c r="BS6" s="78" t="str">
        <f t="shared" si="6"/>
        <v>-</v>
      </c>
      <c r="BT6" s="78">
        <f t="shared" si="6"/>
        <v>45.78</v>
      </c>
      <c r="BU6" s="78">
        <f t="shared" si="6"/>
        <v>39.590000000000003</v>
      </c>
      <c r="BV6" s="78" t="str">
        <f t="shared" si="6"/>
        <v>-</v>
      </c>
      <c r="BW6" s="78" t="str">
        <f t="shared" si="6"/>
        <v>-</v>
      </c>
      <c r="BX6" s="78" t="str">
        <f t="shared" si="6"/>
        <v>-</v>
      </c>
      <c r="BY6" s="78">
        <f t="shared" si="6"/>
        <v>57.08</v>
      </c>
      <c r="BZ6" s="78">
        <f t="shared" si="6"/>
        <v>56.26</v>
      </c>
      <c r="CA6" s="70" t="str">
        <f>IF(CA7="","",IF(CA7="-","【-】","【"&amp;SUBSTITUTE(TEXT(CA7,"#,##0.00"),"-","△")&amp;"】"))</f>
        <v>【60.65】</v>
      </c>
      <c r="CB6" s="78" t="str">
        <f t="shared" ref="CB6:CK6" si="7">IF(CB7="",NA(),CB7)</f>
        <v>-</v>
      </c>
      <c r="CC6" s="78" t="str">
        <f t="shared" si="7"/>
        <v>-</v>
      </c>
      <c r="CD6" s="78" t="str">
        <f t="shared" si="7"/>
        <v>-</v>
      </c>
      <c r="CE6" s="78">
        <f t="shared" si="7"/>
        <v>291.52</v>
      </c>
      <c r="CF6" s="78">
        <f t="shared" si="7"/>
        <v>318.18</v>
      </c>
      <c r="CG6" s="78" t="str">
        <f t="shared" si="7"/>
        <v>-</v>
      </c>
      <c r="CH6" s="78" t="str">
        <f t="shared" si="7"/>
        <v>-</v>
      </c>
      <c r="CI6" s="78" t="str">
        <f t="shared" si="7"/>
        <v>-</v>
      </c>
      <c r="CJ6" s="78">
        <f t="shared" si="7"/>
        <v>274.99</v>
      </c>
      <c r="CK6" s="78">
        <f t="shared" si="7"/>
        <v>282.08999999999997</v>
      </c>
      <c r="CL6" s="70" t="str">
        <f>IF(CL7="","",IF(CL7="-","【-】","【"&amp;SUBSTITUTE(TEXT(CL7,"#,##0.00"),"-","△")&amp;"】"))</f>
        <v>【256.97】</v>
      </c>
      <c r="CM6" s="78" t="str">
        <f t="shared" ref="CM6:CV6" si="8">IF(CM7="",NA(),CM7)</f>
        <v>-</v>
      </c>
      <c r="CN6" s="78" t="str">
        <f t="shared" si="8"/>
        <v>-</v>
      </c>
      <c r="CO6" s="78" t="str">
        <f t="shared" si="8"/>
        <v>-</v>
      </c>
      <c r="CP6" s="78">
        <f t="shared" si="8"/>
        <v>51</v>
      </c>
      <c r="CQ6" s="78">
        <f t="shared" si="8"/>
        <v>49.8</v>
      </c>
      <c r="CR6" s="78" t="str">
        <f t="shared" si="8"/>
        <v>-</v>
      </c>
      <c r="CS6" s="78" t="str">
        <f t="shared" si="8"/>
        <v>-</v>
      </c>
      <c r="CT6" s="78" t="str">
        <f t="shared" si="8"/>
        <v>-</v>
      </c>
      <c r="CU6" s="78">
        <f t="shared" si="8"/>
        <v>54.83</v>
      </c>
      <c r="CV6" s="78">
        <f t="shared" si="8"/>
        <v>66.53</v>
      </c>
      <c r="CW6" s="70" t="str">
        <f>IF(CW7="","",IF(CW7="-","【-】","【"&amp;SUBSTITUTE(TEXT(CW7,"#,##0.00"),"-","△")&amp;"】"))</f>
        <v>【61.14】</v>
      </c>
      <c r="CX6" s="78" t="str">
        <f t="shared" ref="CX6:DG6" si="9">IF(CX7="",NA(),CX7)</f>
        <v>-</v>
      </c>
      <c r="CY6" s="78" t="str">
        <f t="shared" si="9"/>
        <v>-</v>
      </c>
      <c r="CZ6" s="78" t="str">
        <f t="shared" si="9"/>
        <v>-</v>
      </c>
      <c r="DA6" s="78">
        <f t="shared" si="9"/>
        <v>80.41</v>
      </c>
      <c r="DB6" s="78">
        <f t="shared" si="9"/>
        <v>81.069999999999993</v>
      </c>
      <c r="DC6" s="78" t="str">
        <f t="shared" si="9"/>
        <v>-</v>
      </c>
      <c r="DD6" s="78" t="str">
        <f t="shared" si="9"/>
        <v>-</v>
      </c>
      <c r="DE6" s="78" t="str">
        <f t="shared" si="9"/>
        <v>-</v>
      </c>
      <c r="DF6" s="78">
        <f t="shared" si="9"/>
        <v>84.7</v>
      </c>
      <c r="DG6" s="78">
        <f t="shared" si="9"/>
        <v>84.67</v>
      </c>
      <c r="DH6" s="70" t="str">
        <f>IF(DH7="","",IF(DH7="-","【-】","【"&amp;SUBSTITUTE(TEXT(DH7,"#,##0.00"),"-","△")&amp;"】"))</f>
        <v>【86.91】</v>
      </c>
      <c r="DI6" s="78" t="str">
        <f t="shared" ref="DI6:DR6" si="10">IF(DI7="",NA(),DI7)</f>
        <v>-</v>
      </c>
      <c r="DJ6" s="78" t="str">
        <f t="shared" si="10"/>
        <v>-</v>
      </c>
      <c r="DK6" s="78" t="str">
        <f t="shared" si="10"/>
        <v>-</v>
      </c>
      <c r="DL6" s="78">
        <f t="shared" si="10"/>
        <v>8.01</v>
      </c>
      <c r="DM6" s="78">
        <f t="shared" si="10"/>
        <v>12.65</v>
      </c>
      <c r="DN6" s="78" t="str">
        <f t="shared" si="10"/>
        <v>-</v>
      </c>
      <c r="DO6" s="78" t="str">
        <f t="shared" si="10"/>
        <v>-</v>
      </c>
      <c r="DP6" s="78" t="str">
        <f t="shared" si="10"/>
        <v>-</v>
      </c>
      <c r="DQ6" s="78">
        <f t="shared" si="10"/>
        <v>20.34</v>
      </c>
      <c r="DR6" s="78">
        <f t="shared" si="10"/>
        <v>21.85</v>
      </c>
      <c r="DS6" s="70" t="str">
        <f>IF(DS7="","",IF(DS7="-","【-】","【"&amp;SUBSTITUTE(TEXT(DS7,"#,##0.00"),"-","△")&amp;"】"))</f>
        <v>【24.95】</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0">
        <f t="shared" si="11"/>
        <v>0</v>
      </c>
      <c r="ED6" s="70" t="str">
        <f>IF(ED7="","",IF(ED7="-","【-】","【"&amp;SUBSTITUTE(TEXT(ED7,"#,##0.00"),"-","△")&amp;"】"))</f>
        <v>【0.00】</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0.25</v>
      </c>
      <c r="EN6" s="78">
        <f t="shared" si="12"/>
        <v>5.e-02</v>
      </c>
      <c r="EO6" s="70" t="str">
        <f>IF(EO7="","",IF(EO7="-","【-】","【"&amp;SUBSTITUTE(TEXT(EO7,"#,##0.00"),"-","△")&amp;"】"))</f>
        <v>【0.03】</v>
      </c>
    </row>
    <row r="7" spans="1:148" s="55" customFormat="1">
      <c r="A7" s="56"/>
      <c r="B7" s="62">
        <v>2021</v>
      </c>
      <c r="C7" s="62">
        <v>372056</v>
      </c>
      <c r="D7" s="62">
        <v>46</v>
      </c>
      <c r="E7" s="62">
        <v>17</v>
      </c>
      <c r="F7" s="62">
        <v>5</v>
      </c>
      <c r="G7" s="62">
        <v>0</v>
      </c>
      <c r="H7" s="62" t="s">
        <v>96</v>
      </c>
      <c r="I7" s="62" t="s">
        <v>97</v>
      </c>
      <c r="J7" s="62" t="s">
        <v>98</v>
      </c>
      <c r="K7" s="62" t="s">
        <v>99</v>
      </c>
      <c r="L7" s="62" t="s">
        <v>101</v>
      </c>
      <c r="M7" s="62" t="s">
        <v>102</v>
      </c>
      <c r="N7" s="71" t="s">
        <v>103</v>
      </c>
      <c r="O7" s="71">
        <v>82.34</v>
      </c>
      <c r="P7" s="71">
        <v>1.06</v>
      </c>
      <c r="Q7" s="71">
        <v>100</v>
      </c>
      <c r="R7" s="71">
        <v>3140</v>
      </c>
      <c r="S7" s="71">
        <v>58487</v>
      </c>
      <c r="T7" s="71">
        <v>117.83</v>
      </c>
      <c r="U7" s="71">
        <v>496.37</v>
      </c>
      <c r="V7" s="71">
        <v>618</v>
      </c>
      <c r="W7" s="71">
        <v>0.28000000000000003</v>
      </c>
      <c r="X7" s="71">
        <v>2207.14</v>
      </c>
      <c r="Y7" s="71" t="s">
        <v>103</v>
      </c>
      <c r="Z7" s="71" t="s">
        <v>103</v>
      </c>
      <c r="AA7" s="71" t="s">
        <v>103</v>
      </c>
      <c r="AB7" s="71">
        <v>99.59</v>
      </c>
      <c r="AC7" s="71">
        <v>102.54</v>
      </c>
      <c r="AD7" s="71" t="s">
        <v>103</v>
      </c>
      <c r="AE7" s="71" t="s">
        <v>103</v>
      </c>
      <c r="AF7" s="71" t="s">
        <v>103</v>
      </c>
      <c r="AG7" s="71">
        <v>106.37</v>
      </c>
      <c r="AH7" s="71">
        <v>106.07</v>
      </c>
      <c r="AI7" s="71">
        <v>104.16</v>
      </c>
      <c r="AJ7" s="71" t="s">
        <v>103</v>
      </c>
      <c r="AK7" s="71" t="s">
        <v>103</v>
      </c>
      <c r="AL7" s="71" t="s">
        <v>103</v>
      </c>
      <c r="AM7" s="71">
        <v>4.67</v>
      </c>
      <c r="AN7" s="71">
        <v>0</v>
      </c>
      <c r="AO7" s="71" t="s">
        <v>103</v>
      </c>
      <c r="AP7" s="71" t="s">
        <v>103</v>
      </c>
      <c r="AQ7" s="71" t="s">
        <v>103</v>
      </c>
      <c r="AR7" s="71">
        <v>139.02000000000001</v>
      </c>
      <c r="AS7" s="71">
        <v>132.04</v>
      </c>
      <c r="AT7" s="71">
        <v>128.22999999999999</v>
      </c>
      <c r="AU7" s="71" t="s">
        <v>103</v>
      </c>
      <c r="AV7" s="71" t="s">
        <v>103</v>
      </c>
      <c r="AW7" s="71" t="s">
        <v>103</v>
      </c>
      <c r="AX7" s="71">
        <v>122.52</v>
      </c>
      <c r="AY7" s="71">
        <v>188.56</v>
      </c>
      <c r="AZ7" s="71" t="s">
        <v>103</v>
      </c>
      <c r="BA7" s="71" t="s">
        <v>103</v>
      </c>
      <c r="BB7" s="71" t="s">
        <v>103</v>
      </c>
      <c r="BC7" s="71">
        <v>29.13</v>
      </c>
      <c r="BD7" s="71">
        <v>35.69</v>
      </c>
      <c r="BE7" s="71">
        <v>34.770000000000003</v>
      </c>
      <c r="BF7" s="71" t="s">
        <v>103</v>
      </c>
      <c r="BG7" s="71" t="s">
        <v>103</v>
      </c>
      <c r="BH7" s="71" t="s">
        <v>103</v>
      </c>
      <c r="BI7" s="71">
        <v>0</v>
      </c>
      <c r="BJ7" s="71">
        <v>0</v>
      </c>
      <c r="BK7" s="71" t="s">
        <v>103</v>
      </c>
      <c r="BL7" s="71" t="s">
        <v>103</v>
      </c>
      <c r="BM7" s="71" t="s">
        <v>103</v>
      </c>
      <c r="BN7" s="71">
        <v>867.83</v>
      </c>
      <c r="BO7" s="71">
        <v>791.76</v>
      </c>
      <c r="BP7" s="71">
        <v>786.37</v>
      </c>
      <c r="BQ7" s="71" t="s">
        <v>103</v>
      </c>
      <c r="BR7" s="71" t="s">
        <v>103</v>
      </c>
      <c r="BS7" s="71" t="s">
        <v>103</v>
      </c>
      <c r="BT7" s="71">
        <v>45.78</v>
      </c>
      <c r="BU7" s="71">
        <v>39.590000000000003</v>
      </c>
      <c r="BV7" s="71" t="s">
        <v>103</v>
      </c>
      <c r="BW7" s="71" t="s">
        <v>103</v>
      </c>
      <c r="BX7" s="71" t="s">
        <v>103</v>
      </c>
      <c r="BY7" s="71">
        <v>57.08</v>
      </c>
      <c r="BZ7" s="71">
        <v>56.26</v>
      </c>
      <c r="CA7" s="71">
        <v>60.65</v>
      </c>
      <c r="CB7" s="71" t="s">
        <v>103</v>
      </c>
      <c r="CC7" s="71" t="s">
        <v>103</v>
      </c>
      <c r="CD7" s="71" t="s">
        <v>103</v>
      </c>
      <c r="CE7" s="71">
        <v>291.52</v>
      </c>
      <c r="CF7" s="71">
        <v>318.18</v>
      </c>
      <c r="CG7" s="71" t="s">
        <v>103</v>
      </c>
      <c r="CH7" s="71" t="s">
        <v>103</v>
      </c>
      <c r="CI7" s="71" t="s">
        <v>103</v>
      </c>
      <c r="CJ7" s="71">
        <v>274.99</v>
      </c>
      <c r="CK7" s="71">
        <v>282.08999999999997</v>
      </c>
      <c r="CL7" s="71">
        <v>256.97000000000003</v>
      </c>
      <c r="CM7" s="71" t="s">
        <v>103</v>
      </c>
      <c r="CN7" s="71" t="s">
        <v>103</v>
      </c>
      <c r="CO7" s="71" t="s">
        <v>103</v>
      </c>
      <c r="CP7" s="71">
        <v>51</v>
      </c>
      <c r="CQ7" s="71">
        <v>49.8</v>
      </c>
      <c r="CR7" s="71" t="s">
        <v>103</v>
      </c>
      <c r="CS7" s="71" t="s">
        <v>103</v>
      </c>
      <c r="CT7" s="71" t="s">
        <v>103</v>
      </c>
      <c r="CU7" s="71">
        <v>54.83</v>
      </c>
      <c r="CV7" s="71">
        <v>66.53</v>
      </c>
      <c r="CW7" s="71">
        <v>61.14</v>
      </c>
      <c r="CX7" s="71" t="s">
        <v>103</v>
      </c>
      <c r="CY7" s="71" t="s">
        <v>103</v>
      </c>
      <c r="CZ7" s="71" t="s">
        <v>103</v>
      </c>
      <c r="DA7" s="71">
        <v>80.41</v>
      </c>
      <c r="DB7" s="71">
        <v>81.069999999999993</v>
      </c>
      <c r="DC7" s="71" t="s">
        <v>103</v>
      </c>
      <c r="DD7" s="71" t="s">
        <v>103</v>
      </c>
      <c r="DE7" s="71" t="s">
        <v>103</v>
      </c>
      <c r="DF7" s="71">
        <v>84.7</v>
      </c>
      <c r="DG7" s="71">
        <v>84.67</v>
      </c>
      <c r="DH7" s="71">
        <v>86.91</v>
      </c>
      <c r="DI7" s="71" t="s">
        <v>103</v>
      </c>
      <c r="DJ7" s="71" t="s">
        <v>103</v>
      </c>
      <c r="DK7" s="71" t="s">
        <v>103</v>
      </c>
      <c r="DL7" s="71">
        <v>8.01</v>
      </c>
      <c r="DM7" s="71">
        <v>12.65</v>
      </c>
      <c r="DN7" s="71" t="s">
        <v>103</v>
      </c>
      <c r="DO7" s="71" t="s">
        <v>103</v>
      </c>
      <c r="DP7" s="71" t="s">
        <v>103</v>
      </c>
      <c r="DQ7" s="71">
        <v>20.34</v>
      </c>
      <c r="DR7" s="71">
        <v>21.85</v>
      </c>
      <c r="DS7" s="71">
        <v>24.95</v>
      </c>
      <c r="DT7" s="71" t="s">
        <v>103</v>
      </c>
      <c r="DU7" s="71" t="s">
        <v>103</v>
      </c>
      <c r="DV7" s="71" t="s">
        <v>103</v>
      </c>
      <c r="DW7" s="71">
        <v>0</v>
      </c>
      <c r="DX7" s="71">
        <v>0</v>
      </c>
      <c r="DY7" s="71" t="s">
        <v>103</v>
      </c>
      <c r="DZ7" s="71" t="s">
        <v>103</v>
      </c>
      <c r="EA7" s="71" t="s">
        <v>103</v>
      </c>
      <c r="EB7" s="71">
        <v>0</v>
      </c>
      <c r="EC7" s="71">
        <v>0</v>
      </c>
      <c r="ED7" s="71">
        <v>0</v>
      </c>
      <c r="EE7" s="71" t="s">
        <v>103</v>
      </c>
      <c r="EF7" s="71" t="s">
        <v>103</v>
      </c>
      <c r="EG7" s="71" t="s">
        <v>103</v>
      </c>
      <c r="EH7" s="71">
        <v>0</v>
      </c>
      <c r="EI7" s="71">
        <v>0</v>
      </c>
      <c r="EJ7" s="71" t="s">
        <v>103</v>
      </c>
      <c r="EK7" s="71" t="s">
        <v>103</v>
      </c>
      <c r="EL7" s="71" t="s">
        <v>103</v>
      </c>
      <c r="EM7" s="71">
        <v>0.25</v>
      </c>
      <c r="EN7" s="71">
        <v>5.e-02</v>
      </c>
      <c r="EO7" s="71">
        <v>3.e-02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下村　恭平</cp:lastModifiedBy>
  <dcterms:created xsi:type="dcterms:W3CDTF">2022-12-01T01:37:15Z</dcterms:created>
  <dcterms:modified xsi:type="dcterms:W3CDTF">2023-01-25T07:34:32Z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2023-01-25T07:34:32Z</vt:filetime>
  </property>
</Properties>
</file>