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uVuXIAyA6Ae4IW6yiSoZhnnOxS7gydLb3bdSQfoCrTZ/dQePmO0TNmPpCuiXuWbABkk+zvbzSL3E/iDnqlu2Q==" workbookSaltValue="7kTk5VofdU4Aw5z2upROS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<sst xmlns="http://schemas.openxmlformats.org/spreadsheetml/2006/main" xmlns:r="http://schemas.openxmlformats.org/officeDocument/2006/relationships" count="115" uniqueCount="115">
  <si>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</si>
  <si>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</si>
  <si>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</si>
  <si>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</si>
  <si>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</si>
  <si>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</si>
  <si>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</si>
  <si>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</si>
  <si>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</si>
  <si>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</si>
  <si>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</si>
  <si>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</si>
  <si>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</si>
  <si>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</si>
  <si>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</si>
  <si>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</si>
  <si>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</si>
  <si>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</si>
  <si>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</si>
  <si>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</si>
  <si>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</si>
  <si>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</si>
  <si>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</si>
  <si>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</si>
  <si>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</si>
  <si>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</si>
  <si>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</si>
  <si>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</si>
  <si>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</si>
  <si>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</si>
  <si>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</si>
  <si>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</si>
  <si>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</si>
  <si>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</si>
  <si>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</si>
  <si>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</si>
  <si>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</si>
  <si>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</si>
  <si>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</si>
  <si>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</si>
  <si>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</si>
  <si>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</si>
  <si>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</si>
  <si>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</si>
  <si>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</si>
  <si>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</si>
  <si>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</si>
  <si>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</si>
  <si>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</si>
  <si>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</si>
  <si>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</si>
  <si>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</si>
  <si>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</si>
  <si>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</si>
  <si>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</si>
  <si>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</si>
  <si>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</si>
  <si>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</si>
  <si>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</si>
  <si>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</si>
  <si>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</si>
  <si>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</si>
  <si>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</si>
  <si>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</si>
  <si>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</si>
  <si>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</si>
  <si>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</si>
  <si>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</si>
  <si>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</si>
  <si>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</si>
  <si>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</si>
  <si>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</si>
  <si>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</si>
  <si>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</si>
  <si>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</si>
  <si>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</si>
  <si>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</si>
  <si>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</si>
  <si>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</si>
  <si>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</si>
  <si>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</si>
  <si>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</si>
  <si>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</si>
  <si>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</si>
  <si>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</si>
  <si>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</si>
  <si>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</si>
  <si>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</si>
  <si>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</si>
  <si>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</si>
  <si>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</si>
  <si>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</si>
  <si>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</si>
  <si>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</si>
  <si>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</si>
  <si>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香川県　観音寺市</t>
  </si>
  <si>
    <t>法適用</t>
  </si>
  <si>
    <t>下水道事業</t>
  </si>
  <si>
    <t>農業集落排水</t>
  </si>
  <si>
    <t>F2</t>
  </si>
  <si>
    <t>非設置</t>
  </si>
  <si>
    <t>-</t>
  </si>
  <si>
    <r>
      <t>　観音寺市にある３つの処理区のうち最も古いものは、平成５年度に事業を開始している。
①有形固定資産減価償却率が類似団体平均値を大きく下回っているが、これは令和２年度に公営企業会計へ移行してからの減価償却累計額を基に算出しているためであり、今後の上昇が見込まれる。</t>
    </r>
    <r>
      <rPr>
        <sz val="11"/>
        <color auto="1"/>
        <rFont val="ＭＳ ゴシック"/>
      </rPr>
      <t xml:space="preserve">
　耐用年数を超えた管渠がなく、更新実績もないため②管渠老朽化率と③管渠改善率はともに0％である。引き続き計画的な維持管理に努める。
</t>
    </r>
    <rPh sb="11" eb="13">
      <t>ショリ</t>
    </rPh>
    <rPh sb="13" eb="14">
      <t>ク</t>
    </rPh>
    <rPh sb="147" eb="149">
      <t>コウシン</t>
    </rPh>
    <rPh sb="149" eb="151">
      <t>ジッセキ</t>
    </rPh>
    <rPh sb="157" eb="159">
      <t>カンキョ</t>
    </rPh>
    <rPh sb="159" eb="162">
      <t>ロウキュウカ</t>
    </rPh>
    <rPh sb="162" eb="163">
      <t>リツ</t>
    </rPh>
    <rPh sb="165" eb="167">
      <t>カンキョ</t>
    </rPh>
    <rPh sb="167" eb="170">
      <t>カイゼンリツ</t>
    </rPh>
    <rPh sb="180" eb="181">
      <t>ヒ</t>
    </rPh>
    <rPh sb="182" eb="183">
      <t>ツヅ</t>
    </rPh>
    <rPh sb="184" eb="187">
      <t>ケイカクテキ</t>
    </rPh>
    <rPh sb="188" eb="190">
      <t>イジ</t>
    </rPh>
    <rPh sb="190" eb="192">
      <t>カンリ</t>
    </rPh>
    <rPh sb="193" eb="194">
      <t>ツト</t>
    </rPh>
    <phoneticPr fontId="1"/>
  </si>
  <si>
    <t>Ｎ－４年度</t>
    <rPh sb="3" eb="5">
      <t>ネンド</t>
    </rPh>
    <phoneticPr fontId="1"/>
  </si>
  <si>
    <t>Ｎ－３年度</t>
    <rPh sb="3" eb="5">
      <t>ネンド</t>
    </rPh>
    <phoneticPr fontId="1"/>
  </si>
  <si>
    <r>
      <t>①経常収支比率が100%を上回り、②累積欠損金比率が0％ではあるが、⑤経費回収率が低水準で推移しており、使用料で回収できない費用を一般会計からの繰入金で賄っている状況である。</t>
    </r>
    <r>
      <rPr>
        <sz val="11"/>
        <color auto="1"/>
        <rFont val="ＭＳ ゴシック"/>
      </rPr>
      <t xml:space="preserve">
新規接続により⑧水洗化率が上昇したものの、類似団体平均値に対して、⑥汚水処理原価が高く、⑦施設利用率が低い。引き続き汚水処理費の削減に取り組み、施設更新時には施設規模の適正化を検討する。
③流動比率は、類似団体平均値を大きく上回り、④企業債残高対事業規模比率は、一般会計からの繰入金で償還額全額を賄っているため0％である。</t>
    </r>
    <rPh sb="18" eb="20">
      <t>ルイセキ</t>
    </rPh>
    <rPh sb="20" eb="23">
      <t>ケッソンキン</t>
    </rPh>
    <rPh sb="23" eb="25">
      <t>ヒリツ</t>
    </rPh>
    <rPh sb="41" eb="44">
      <t>テイスイジュン</t>
    </rPh>
    <rPh sb="45" eb="47">
      <t>スイイ</t>
    </rPh>
    <rPh sb="52" eb="55">
      <t>シヨウリョウ</t>
    </rPh>
    <rPh sb="56" eb="58">
      <t>カイシュウ</t>
    </rPh>
    <rPh sb="62" eb="64">
      <t>ヒヨウ</t>
    </rPh>
    <rPh sb="76" eb="77">
      <t>マカナ</t>
    </rPh>
    <rPh sb="81" eb="83">
      <t>ジョウキョウ</t>
    </rPh>
    <rPh sb="88" eb="90">
      <t>シンキ</t>
    </rPh>
    <rPh sb="90" eb="92">
      <t>セツゾク</t>
    </rPh>
    <rPh sb="96" eb="99">
      <t>スイセンカ</t>
    </rPh>
    <rPh sb="99" eb="100">
      <t>リツ</t>
    </rPh>
    <rPh sb="101" eb="103">
      <t>ジョウショウ</t>
    </rPh>
    <rPh sb="117" eb="118">
      <t>タイ</t>
    </rPh>
    <rPh sb="122" eb="124">
      <t>オスイ</t>
    </rPh>
    <rPh sb="124" eb="126">
      <t>ショリ</t>
    </rPh>
    <rPh sb="126" eb="128">
      <t>ゲンカ</t>
    </rPh>
    <rPh sb="129" eb="130">
      <t>タカ</t>
    </rPh>
    <rPh sb="133" eb="135">
      <t>シセツ</t>
    </rPh>
    <rPh sb="135" eb="138">
      <t>リヨウリツ</t>
    </rPh>
    <rPh sb="139" eb="140">
      <t>ヒク</t>
    </rPh>
    <rPh sb="142" eb="143">
      <t>ヒ</t>
    </rPh>
    <rPh sb="144" eb="145">
      <t>ツヅ</t>
    </rPh>
    <rPh sb="155" eb="156">
      <t>ト</t>
    </rPh>
    <rPh sb="157" eb="158">
      <t>ク</t>
    </rPh>
    <rPh sb="167" eb="169">
      <t>シセツ</t>
    </rPh>
    <rPh sb="226" eb="228">
      <t>クリイ</t>
    </rPh>
    <rPh sb="228" eb="229">
      <t>キン</t>
    </rPh>
    <rPh sb="236" eb="237">
      <t>マカナ</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</si>
  <si>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</si>
  <si>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</si>
  <si>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</si>
  <si>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</si>
  <si>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</si>
  <si>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</si>
  <si>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</si>
  <si>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</si>
  <si>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経費回収率が低く、一般会計からの繰入金に依存した経営状況が続いている。維持管理費削減の継続した取り組みや料金改定の検討等、経営改善を図り、経費回収率の向上に努める。
　指標には現れていないものの、施設の老朽化は進んでいるため、長寿命化による改修や施設規模の適正化等を検討し、施設更新に係る費用の抑制を目指す。</t>
    <rPh sb="25" eb="27">
      <t>ケイエイ</t>
    </rPh>
    <rPh sb="27" eb="29">
      <t>ジョウキョウ</t>
    </rPh>
    <rPh sb="30" eb="31">
      <t>ツヅ</t>
    </rPh>
    <rPh sb="44" eb="46">
      <t>ケイゾク</t>
    </rPh>
    <rPh sb="48" eb="49">
      <t>ト</t>
    </rPh>
    <rPh sb="50" eb="51">
      <t>ク</t>
    </rPh>
    <rPh sb="60" eb="61">
      <t>ナド</t>
    </rPh>
    <rPh sb="62" eb="64">
      <t>ケイエイ</t>
    </rPh>
    <rPh sb="64" eb="66">
      <t>カイゼン</t>
    </rPh>
    <rPh sb="67" eb="68">
      <t>ハカ</t>
    </rPh>
    <rPh sb="79" eb="80">
      <t>ツト</t>
    </rPh>
    <rPh sb="85" eb="87">
      <t>シヒョウ</t>
    </rPh>
    <rPh sb="89" eb="90">
      <t>アラワ</t>
    </rPh>
    <rPh sb="99" eb="101">
      <t>シセツ</t>
    </rPh>
    <rPh sb="102" eb="105">
      <t>ロウキュウカ</t>
    </rPh>
    <rPh sb="106" eb="107">
      <t>スス</t>
    </rPh>
    <rPh sb="132" eb="133">
      <t>ナド</t>
    </rPh>
    <rPh sb="134" eb="136">
      <t>ケントウ</t>
    </rPh>
    <rPh sb="151" eb="153">
      <t>メザ</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</si>
</sst>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0.25</c:v>
                </c:pt>
                <c:pt idx="3">
                  <c:v>5.e-002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51</c:v>
                </c:pt>
                <c:pt idx="3">
                  <c:v>49.8</c:v>
                </c:pt>
                <c:pt idx="4">
                  <c:v>45.02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54.83</c:v>
                </c:pt>
                <c:pt idx="3">
                  <c:v>66.53</c:v>
                </c:pt>
                <c:pt idx="4">
                  <c:v>52.35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80.41</c:v>
                </c:pt>
                <c:pt idx="3">
                  <c:v>81.069999999999993</c:v>
                </c:pt>
                <c:pt idx="4">
                  <c:v>87.5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84.7</c:v>
                </c:pt>
                <c:pt idx="3">
                  <c:v>84.67</c:v>
                </c:pt>
                <c:pt idx="4">
                  <c:v>84.39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99.59</c:v>
                </c:pt>
                <c:pt idx="3">
                  <c:v>102.54</c:v>
                </c:pt>
                <c:pt idx="4">
                  <c:v>109.83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106.37</c:v>
                </c:pt>
                <c:pt idx="3">
                  <c:v>106.07</c:v>
                </c:pt>
                <c:pt idx="4">
                  <c:v>105.5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8.01</c:v>
                </c:pt>
                <c:pt idx="3">
                  <c:v>12.65</c:v>
                </c:pt>
                <c:pt idx="4">
                  <c:v>16.93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20.34</c:v>
                </c:pt>
                <c:pt idx="3">
                  <c:v>21.85</c:v>
                </c:pt>
                <c:pt idx="4">
                  <c:v>25.19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4.67</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139.02000000000001</c:v>
                </c:pt>
                <c:pt idx="3">
                  <c:v>132.04</c:v>
                </c:pt>
                <c:pt idx="4">
                  <c:v>145.43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122.52</c:v>
                </c:pt>
                <c:pt idx="3">
                  <c:v>188.56</c:v>
                </c:pt>
                <c:pt idx="4">
                  <c:v>208.08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29.13</c:v>
                </c:pt>
                <c:pt idx="3">
                  <c:v>35.69</c:v>
                </c:pt>
                <c:pt idx="4">
                  <c:v>38.4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867.83</c:v>
                </c:pt>
                <c:pt idx="3">
                  <c:v>791.76</c:v>
                </c:pt>
                <c:pt idx="4">
                  <c:v>900.82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45.78</c:v>
                </c:pt>
                <c:pt idx="3">
                  <c:v>39.590000000000003</c:v>
                </c:pt>
                <c:pt idx="4">
                  <c:v>38.270000000000003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57.08</c:v>
                </c:pt>
                <c:pt idx="3">
                  <c:v>56.26</c:v>
                </c:pt>
                <c:pt idx="4">
                  <c:v>52.94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291.52</c:v>
                </c:pt>
                <c:pt idx="3">
                  <c:v>318.18</c:v>
                </c:pt>
                <c:pt idx="4">
                  <c:v>368.85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274.99</c:v>
                </c:pt>
                <c:pt idx="3">
                  <c:v>282.08999999999997</c:v>
                </c:pt>
                <c:pt idx="4">
                  <c:v>303.27999999999997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【103.61】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【133.62】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【36.94】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H16" zoomScale="80" zoomScaleNormal="80"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香川県　観音寺市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57738</v>
      </c>
      <c r="AM8" s="21"/>
      <c r="AN8" s="21"/>
      <c r="AO8" s="21"/>
      <c r="AP8" s="21"/>
      <c r="AQ8" s="21"/>
      <c r="AR8" s="21"/>
      <c r="AS8" s="21"/>
      <c r="AT8" s="7">
        <f>データ!T6</f>
        <v>117.83</v>
      </c>
      <c r="AU8" s="7"/>
      <c r="AV8" s="7"/>
      <c r="AW8" s="7"/>
      <c r="AX8" s="7"/>
      <c r="AY8" s="7"/>
      <c r="AZ8" s="7"/>
      <c r="BA8" s="7"/>
      <c r="BB8" s="7">
        <f>データ!U6</f>
        <v>490.01</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84.07</v>
      </c>
      <c r="J10" s="7"/>
      <c r="K10" s="7"/>
      <c r="L10" s="7"/>
      <c r="M10" s="7"/>
      <c r="N10" s="7"/>
      <c r="O10" s="7"/>
      <c r="P10" s="7">
        <f>データ!P6</f>
        <v>1.03</v>
      </c>
      <c r="Q10" s="7"/>
      <c r="R10" s="7"/>
      <c r="S10" s="7"/>
      <c r="T10" s="7"/>
      <c r="U10" s="7"/>
      <c r="V10" s="7"/>
      <c r="W10" s="7">
        <f>データ!Q6</f>
        <v>100</v>
      </c>
      <c r="X10" s="7"/>
      <c r="Y10" s="7"/>
      <c r="Z10" s="7"/>
      <c r="AA10" s="7"/>
      <c r="AB10" s="7"/>
      <c r="AC10" s="7"/>
      <c r="AD10" s="21">
        <f>データ!R6</f>
        <v>3140</v>
      </c>
      <c r="AE10" s="21"/>
      <c r="AF10" s="21"/>
      <c r="AG10" s="21"/>
      <c r="AH10" s="21"/>
      <c r="AI10" s="21"/>
      <c r="AJ10" s="21"/>
      <c r="AK10" s="2"/>
      <c r="AL10" s="21">
        <f>データ!V6</f>
        <v>592</v>
      </c>
      <c r="AM10" s="21"/>
      <c r="AN10" s="21"/>
      <c r="AO10" s="21"/>
      <c r="AP10" s="21"/>
      <c r="AQ10" s="21"/>
      <c r="AR10" s="21"/>
      <c r="AS10" s="21"/>
      <c r="AT10" s="7">
        <f>データ!W6</f>
        <v>0.28000000000000003</v>
      </c>
      <c r="AU10" s="7"/>
      <c r="AV10" s="7"/>
      <c r="AW10" s="7"/>
      <c r="AX10" s="7"/>
      <c r="AY10" s="7"/>
      <c r="AZ10" s="7"/>
      <c r="BA10" s="7"/>
      <c r="BB10" s="7">
        <f>データ!X6</f>
        <v>2114.29</v>
      </c>
      <c r="BC10" s="7"/>
      <c r="BD10" s="7"/>
      <c r="BE10" s="7"/>
      <c r="BF10" s="7"/>
      <c r="BG10" s="7"/>
      <c r="BH10" s="7"/>
      <c r="BI10" s="7"/>
      <c r="BJ10" s="2"/>
      <c r="BK10" s="2"/>
      <c r="BL10" s="29" t="s">
        <v>36</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105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102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10</v>
      </c>
      <c r="J84" s="12" t="s">
        <v>47</v>
      </c>
      <c r="K84" s="12" t="s">
        <v>48</v>
      </c>
      <c r="L84" s="12" t="s">
        <v>31</v>
      </c>
      <c r="M84" s="12" t="s">
        <v>35</v>
      </c>
      <c r="N84" s="12" t="s">
        <v>49</v>
      </c>
      <c r="O84" s="12" t="s">
        <v>51</v>
      </c>
    </row>
    <row r="85" spans="1:78" hidden="1">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JDEYf8pyKFC9+Sn/+LF1QIfCn2OVHFUhiRhzoqnwIyXbGS+n4U4l6WX9H+Xj7gCF7f+nRvqElrJc3sqePscL0Q==" saltValue="WyWzwuLgRhGqSJaDKmZA1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32</v>
      </c>
      <c r="C3" s="58" t="s">
        <v>56</v>
      </c>
      <c r="D3" s="58" t="s">
        <v>57</v>
      </c>
      <c r="E3" s="58" t="s">
        <v>5</v>
      </c>
      <c r="F3" s="58" t="s">
        <v>4</v>
      </c>
      <c r="G3" s="58" t="s">
        <v>24</v>
      </c>
      <c r="H3" s="65" t="s">
        <v>58</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59</v>
      </c>
      <c r="B4" s="59"/>
      <c r="C4" s="59"/>
      <c r="D4" s="59"/>
      <c r="E4" s="59"/>
      <c r="F4" s="59"/>
      <c r="G4" s="59"/>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44</v>
      </c>
      <c r="AK4" s="77"/>
      <c r="AL4" s="77"/>
      <c r="AM4" s="77"/>
      <c r="AN4" s="77"/>
      <c r="AO4" s="77"/>
      <c r="AP4" s="77"/>
      <c r="AQ4" s="77"/>
      <c r="AR4" s="77"/>
      <c r="AS4" s="77"/>
      <c r="AT4" s="77"/>
      <c r="AU4" s="77" t="s">
        <v>27</v>
      </c>
      <c r="AV4" s="77"/>
      <c r="AW4" s="77"/>
      <c r="AX4" s="77"/>
      <c r="AY4" s="77"/>
      <c r="AZ4" s="77"/>
      <c r="BA4" s="77"/>
      <c r="BB4" s="77"/>
      <c r="BC4" s="77"/>
      <c r="BD4" s="77"/>
      <c r="BE4" s="77"/>
      <c r="BF4" s="77" t="s">
        <v>60</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55</v>
      </c>
      <c r="I5" s="67" t="s">
        <v>69</v>
      </c>
      <c r="J5" s="67" t="s">
        <v>70</v>
      </c>
      <c r="K5" s="67" t="s">
        <v>71</v>
      </c>
      <c r="L5" s="67" t="s">
        <v>72</v>
      </c>
      <c r="M5" s="67" t="s">
        <v>6</v>
      </c>
      <c r="N5" s="67" t="s">
        <v>73</v>
      </c>
      <c r="O5" s="67" t="s">
        <v>74</v>
      </c>
      <c r="P5" s="67" t="s">
        <v>75</v>
      </c>
      <c r="Q5" s="67" t="s">
        <v>76</v>
      </c>
      <c r="R5" s="67" t="s">
        <v>77</v>
      </c>
      <c r="S5" s="67" t="s">
        <v>78</v>
      </c>
      <c r="T5" s="67" t="s">
        <v>79</v>
      </c>
      <c r="U5" s="67" t="s">
        <v>62</v>
      </c>
      <c r="V5" s="67" t="s">
        <v>80</v>
      </c>
      <c r="W5" s="67" t="s">
        <v>81</v>
      </c>
      <c r="X5" s="67" t="s">
        <v>82</v>
      </c>
      <c r="Y5" s="67" t="s">
        <v>83</v>
      </c>
      <c r="Z5" s="67" t="s">
        <v>84</v>
      </c>
      <c r="AA5" s="67" t="s">
        <v>85</v>
      </c>
      <c r="AB5" s="67" t="s">
        <v>86</v>
      </c>
      <c r="AC5" s="67" t="s">
        <v>87</v>
      </c>
      <c r="AD5" s="67" t="s">
        <v>88</v>
      </c>
      <c r="AE5" s="67" t="s">
        <v>90</v>
      </c>
      <c r="AF5" s="67" t="s">
        <v>91</v>
      </c>
      <c r="AG5" s="67" t="s">
        <v>92</v>
      </c>
      <c r="AH5" s="67" t="s">
        <v>93</v>
      </c>
      <c r="AI5" s="67" t="s">
        <v>42</v>
      </c>
      <c r="AJ5" s="67" t="s">
        <v>83</v>
      </c>
      <c r="AK5" s="67" t="s">
        <v>84</v>
      </c>
      <c r="AL5" s="67" t="s">
        <v>85</v>
      </c>
      <c r="AM5" s="67" t="s">
        <v>86</v>
      </c>
      <c r="AN5" s="67" t="s">
        <v>87</v>
      </c>
      <c r="AO5" s="67" t="s">
        <v>88</v>
      </c>
      <c r="AP5" s="67" t="s">
        <v>90</v>
      </c>
      <c r="AQ5" s="67" t="s">
        <v>91</v>
      </c>
      <c r="AR5" s="67" t="s">
        <v>92</v>
      </c>
      <c r="AS5" s="67" t="s">
        <v>93</v>
      </c>
      <c r="AT5" s="67" t="s">
        <v>89</v>
      </c>
      <c r="AU5" s="67" t="s">
        <v>83</v>
      </c>
      <c r="AV5" s="67" t="s">
        <v>84</v>
      </c>
      <c r="AW5" s="67" t="s">
        <v>85</v>
      </c>
      <c r="AX5" s="67" t="s">
        <v>86</v>
      </c>
      <c r="AY5" s="67" t="s">
        <v>87</v>
      </c>
      <c r="AZ5" s="67" t="s">
        <v>88</v>
      </c>
      <c r="BA5" s="67" t="s">
        <v>90</v>
      </c>
      <c r="BB5" s="67" t="s">
        <v>91</v>
      </c>
      <c r="BC5" s="67" t="s">
        <v>92</v>
      </c>
      <c r="BD5" s="67" t="s">
        <v>93</v>
      </c>
      <c r="BE5" s="67" t="s">
        <v>89</v>
      </c>
      <c r="BF5" s="67" t="s">
        <v>83</v>
      </c>
      <c r="BG5" s="67" t="s">
        <v>84</v>
      </c>
      <c r="BH5" s="67" t="s">
        <v>85</v>
      </c>
      <c r="BI5" s="67" t="s">
        <v>86</v>
      </c>
      <c r="BJ5" s="67" t="s">
        <v>87</v>
      </c>
      <c r="BK5" s="67" t="s">
        <v>88</v>
      </c>
      <c r="BL5" s="67" t="s">
        <v>90</v>
      </c>
      <c r="BM5" s="67" t="s">
        <v>91</v>
      </c>
      <c r="BN5" s="67" t="s">
        <v>92</v>
      </c>
      <c r="BO5" s="67" t="s">
        <v>93</v>
      </c>
      <c r="BP5" s="67" t="s">
        <v>89</v>
      </c>
      <c r="BQ5" s="67" t="s">
        <v>83</v>
      </c>
      <c r="BR5" s="67" t="s">
        <v>84</v>
      </c>
      <c r="BS5" s="67" t="s">
        <v>85</v>
      </c>
      <c r="BT5" s="67" t="s">
        <v>86</v>
      </c>
      <c r="BU5" s="67" t="s">
        <v>87</v>
      </c>
      <c r="BV5" s="67" t="s">
        <v>88</v>
      </c>
      <c r="BW5" s="67" t="s">
        <v>90</v>
      </c>
      <c r="BX5" s="67" t="s">
        <v>91</v>
      </c>
      <c r="BY5" s="67" t="s">
        <v>92</v>
      </c>
      <c r="BZ5" s="67" t="s">
        <v>93</v>
      </c>
      <c r="CA5" s="67" t="s">
        <v>89</v>
      </c>
      <c r="CB5" s="67" t="s">
        <v>83</v>
      </c>
      <c r="CC5" s="67" t="s">
        <v>84</v>
      </c>
      <c r="CD5" s="67" t="s">
        <v>85</v>
      </c>
      <c r="CE5" s="67" t="s">
        <v>86</v>
      </c>
      <c r="CF5" s="67" t="s">
        <v>87</v>
      </c>
      <c r="CG5" s="67" t="s">
        <v>88</v>
      </c>
      <c r="CH5" s="67" t="s">
        <v>90</v>
      </c>
      <c r="CI5" s="67" t="s">
        <v>91</v>
      </c>
      <c r="CJ5" s="67" t="s">
        <v>92</v>
      </c>
      <c r="CK5" s="67" t="s">
        <v>93</v>
      </c>
      <c r="CL5" s="67" t="s">
        <v>89</v>
      </c>
      <c r="CM5" s="67" t="s">
        <v>83</v>
      </c>
      <c r="CN5" s="67" t="s">
        <v>84</v>
      </c>
      <c r="CO5" s="67" t="s">
        <v>85</v>
      </c>
      <c r="CP5" s="67" t="s">
        <v>86</v>
      </c>
      <c r="CQ5" s="67" t="s">
        <v>87</v>
      </c>
      <c r="CR5" s="67" t="s">
        <v>88</v>
      </c>
      <c r="CS5" s="67" t="s">
        <v>90</v>
      </c>
      <c r="CT5" s="67" t="s">
        <v>91</v>
      </c>
      <c r="CU5" s="67" t="s">
        <v>92</v>
      </c>
      <c r="CV5" s="67" t="s">
        <v>93</v>
      </c>
      <c r="CW5" s="67" t="s">
        <v>89</v>
      </c>
      <c r="CX5" s="67" t="s">
        <v>83</v>
      </c>
      <c r="CY5" s="67" t="s">
        <v>84</v>
      </c>
      <c r="CZ5" s="67" t="s">
        <v>85</v>
      </c>
      <c r="DA5" s="67" t="s">
        <v>86</v>
      </c>
      <c r="DB5" s="67" t="s">
        <v>87</v>
      </c>
      <c r="DC5" s="67" t="s">
        <v>88</v>
      </c>
      <c r="DD5" s="67" t="s">
        <v>90</v>
      </c>
      <c r="DE5" s="67" t="s">
        <v>91</v>
      </c>
      <c r="DF5" s="67" t="s">
        <v>92</v>
      </c>
      <c r="DG5" s="67" t="s">
        <v>93</v>
      </c>
      <c r="DH5" s="67" t="s">
        <v>89</v>
      </c>
      <c r="DI5" s="67" t="s">
        <v>83</v>
      </c>
      <c r="DJ5" s="67" t="s">
        <v>84</v>
      </c>
      <c r="DK5" s="67" t="s">
        <v>85</v>
      </c>
      <c r="DL5" s="67" t="s">
        <v>86</v>
      </c>
      <c r="DM5" s="67" t="s">
        <v>87</v>
      </c>
      <c r="DN5" s="67" t="s">
        <v>88</v>
      </c>
      <c r="DO5" s="67" t="s">
        <v>90</v>
      </c>
      <c r="DP5" s="67" t="s">
        <v>91</v>
      </c>
      <c r="DQ5" s="67" t="s">
        <v>92</v>
      </c>
      <c r="DR5" s="67" t="s">
        <v>93</v>
      </c>
      <c r="DS5" s="67" t="s">
        <v>89</v>
      </c>
      <c r="DT5" s="67" t="s">
        <v>83</v>
      </c>
      <c r="DU5" s="67" t="s">
        <v>84</v>
      </c>
      <c r="DV5" s="67" t="s">
        <v>85</v>
      </c>
      <c r="DW5" s="67" t="s">
        <v>86</v>
      </c>
      <c r="DX5" s="67" t="s">
        <v>87</v>
      </c>
      <c r="DY5" s="67" t="s">
        <v>88</v>
      </c>
      <c r="DZ5" s="67" t="s">
        <v>90</v>
      </c>
      <c r="EA5" s="67" t="s">
        <v>91</v>
      </c>
      <c r="EB5" s="67" t="s">
        <v>92</v>
      </c>
      <c r="EC5" s="67" t="s">
        <v>93</v>
      </c>
      <c r="ED5" s="67" t="s">
        <v>89</v>
      </c>
      <c r="EE5" s="67" t="s">
        <v>83</v>
      </c>
      <c r="EF5" s="67" t="s">
        <v>84</v>
      </c>
      <c r="EG5" s="67" t="s">
        <v>85</v>
      </c>
      <c r="EH5" s="67" t="s">
        <v>86</v>
      </c>
      <c r="EI5" s="67" t="s">
        <v>87</v>
      </c>
      <c r="EJ5" s="67" t="s">
        <v>88</v>
      </c>
      <c r="EK5" s="67" t="s">
        <v>90</v>
      </c>
      <c r="EL5" s="67" t="s">
        <v>91</v>
      </c>
      <c r="EM5" s="67" t="s">
        <v>92</v>
      </c>
      <c r="EN5" s="67" t="s">
        <v>93</v>
      </c>
      <c r="EO5" s="67" t="s">
        <v>89</v>
      </c>
    </row>
    <row r="6" spans="1:148" s="55" customFormat="1">
      <c r="A6" s="56" t="s">
        <v>94</v>
      </c>
      <c r="B6" s="61">
        <f t="shared" ref="B6:X6" si="1">B7</f>
        <v>2022</v>
      </c>
      <c r="C6" s="61">
        <f t="shared" si="1"/>
        <v>372056</v>
      </c>
      <c r="D6" s="61">
        <f t="shared" si="1"/>
        <v>46</v>
      </c>
      <c r="E6" s="61">
        <f t="shared" si="1"/>
        <v>17</v>
      </c>
      <c r="F6" s="61">
        <f t="shared" si="1"/>
        <v>5</v>
      </c>
      <c r="G6" s="61">
        <f t="shared" si="1"/>
        <v>0</v>
      </c>
      <c r="H6" s="61" t="str">
        <f t="shared" si="1"/>
        <v>香川県　観音寺市</v>
      </c>
      <c r="I6" s="61" t="str">
        <f t="shared" si="1"/>
        <v>法適用</v>
      </c>
      <c r="J6" s="61" t="str">
        <f t="shared" si="1"/>
        <v>下水道事業</v>
      </c>
      <c r="K6" s="61" t="str">
        <f t="shared" si="1"/>
        <v>農業集落排水</v>
      </c>
      <c r="L6" s="61" t="str">
        <f t="shared" si="1"/>
        <v>F2</v>
      </c>
      <c r="M6" s="61" t="str">
        <f t="shared" si="1"/>
        <v>非設置</v>
      </c>
      <c r="N6" s="70" t="str">
        <f t="shared" si="1"/>
        <v>-</v>
      </c>
      <c r="O6" s="70">
        <f t="shared" si="1"/>
        <v>84.07</v>
      </c>
      <c r="P6" s="70">
        <f t="shared" si="1"/>
        <v>1.03</v>
      </c>
      <c r="Q6" s="70">
        <f t="shared" si="1"/>
        <v>100</v>
      </c>
      <c r="R6" s="70">
        <f t="shared" si="1"/>
        <v>3140</v>
      </c>
      <c r="S6" s="70">
        <f t="shared" si="1"/>
        <v>57738</v>
      </c>
      <c r="T6" s="70">
        <f t="shared" si="1"/>
        <v>117.83</v>
      </c>
      <c r="U6" s="70">
        <f t="shared" si="1"/>
        <v>490.01</v>
      </c>
      <c r="V6" s="70">
        <f t="shared" si="1"/>
        <v>592</v>
      </c>
      <c r="W6" s="70">
        <f t="shared" si="1"/>
        <v>0.28000000000000003</v>
      </c>
      <c r="X6" s="70">
        <f t="shared" si="1"/>
        <v>2114.29</v>
      </c>
      <c r="Y6" s="78" t="str">
        <f t="shared" ref="Y6:AH6" si="2">IF(Y7="",NA(),Y7)</f>
        <v>-</v>
      </c>
      <c r="Z6" s="78" t="str">
        <f t="shared" si="2"/>
        <v>-</v>
      </c>
      <c r="AA6" s="78">
        <f t="shared" si="2"/>
        <v>99.59</v>
      </c>
      <c r="AB6" s="78">
        <f t="shared" si="2"/>
        <v>102.54</v>
      </c>
      <c r="AC6" s="78">
        <f t="shared" si="2"/>
        <v>109.83</v>
      </c>
      <c r="AD6" s="78" t="str">
        <f t="shared" si="2"/>
        <v>-</v>
      </c>
      <c r="AE6" s="78" t="str">
        <f t="shared" si="2"/>
        <v>-</v>
      </c>
      <c r="AF6" s="78">
        <f t="shared" si="2"/>
        <v>106.37</v>
      </c>
      <c r="AG6" s="78">
        <f t="shared" si="2"/>
        <v>106.07</v>
      </c>
      <c r="AH6" s="78">
        <f t="shared" si="2"/>
        <v>105.5</v>
      </c>
      <c r="AI6" s="70" t="str">
        <f>IF(AI7="","",IF(AI7="-","【-】","【"&amp;SUBSTITUTE(TEXT(AI7,"#,##0.00"),"-","△")&amp;"】"))</f>
        <v>【103.61】</v>
      </c>
      <c r="AJ6" s="78" t="str">
        <f t="shared" ref="AJ6:AS6" si="3">IF(AJ7="",NA(),AJ7)</f>
        <v>-</v>
      </c>
      <c r="AK6" s="78" t="str">
        <f t="shared" si="3"/>
        <v>-</v>
      </c>
      <c r="AL6" s="78">
        <f t="shared" si="3"/>
        <v>4.67</v>
      </c>
      <c r="AM6" s="70">
        <f t="shared" si="3"/>
        <v>0</v>
      </c>
      <c r="AN6" s="70">
        <f t="shared" si="3"/>
        <v>0</v>
      </c>
      <c r="AO6" s="78" t="str">
        <f t="shared" si="3"/>
        <v>-</v>
      </c>
      <c r="AP6" s="78" t="str">
        <f t="shared" si="3"/>
        <v>-</v>
      </c>
      <c r="AQ6" s="78">
        <f t="shared" si="3"/>
        <v>139.02000000000001</v>
      </c>
      <c r="AR6" s="78">
        <f t="shared" si="3"/>
        <v>132.04</v>
      </c>
      <c r="AS6" s="78">
        <f t="shared" si="3"/>
        <v>145.43</v>
      </c>
      <c r="AT6" s="70" t="str">
        <f>IF(AT7="","",IF(AT7="-","【-】","【"&amp;SUBSTITUTE(TEXT(AT7,"#,##0.00"),"-","△")&amp;"】"))</f>
        <v>【133.62】</v>
      </c>
      <c r="AU6" s="78" t="str">
        <f t="shared" ref="AU6:BD6" si="4">IF(AU7="",NA(),AU7)</f>
        <v>-</v>
      </c>
      <c r="AV6" s="78" t="str">
        <f t="shared" si="4"/>
        <v>-</v>
      </c>
      <c r="AW6" s="78">
        <f t="shared" si="4"/>
        <v>122.52</v>
      </c>
      <c r="AX6" s="78">
        <f t="shared" si="4"/>
        <v>188.56</v>
      </c>
      <c r="AY6" s="78">
        <f t="shared" si="4"/>
        <v>208.08</v>
      </c>
      <c r="AZ6" s="78" t="str">
        <f t="shared" si="4"/>
        <v>-</v>
      </c>
      <c r="BA6" s="78" t="str">
        <f t="shared" si="4"/>
        <v>-</v>
      </c>
      <c r="BB6" s="78">
        <f t="shared" si="4"/>
        <v>29.13</v>
      </c>
      <c r="BC6" s="78">
        <f t="shared" si="4"/>
        <v>35.69</v>
      </c>
      <c r="BD6" s="78">
        <f t="shared" si="4"/>
        <v>38.4</v>
      </c>
      <c r="BE6" s="70" t="str">
        <f>IF(BE7="","",IF(BE7="-","【-】","【"&amp;SUBSTITUTE(TEXT(BE7,"#,##0.00"),"-","△")&amp;"】"))</f>
        <v>【36.94】</v>
      </c>
      <c r="BF6" s="78" t="str">
        <f t="shared" ref="BF6:BO6" si="5">IF(BF7="",NA(),BF7)</f>
        <v>-</v>
      </c>
      <c r="BG6" s="78" t="str">
        <f t="shared" si="5"/>
        <v>-</v>
      </c>
      <c r="BH6" s="70">
        <f t="shared" si="5"/>
        <v>0</v>
      </c>
      <c r="BI6" s="70">
        <f t="shared" si="5"/>
        <v>0</v>
      </c>
      <c r="BJ6" s="70">
        <f t="shared" si="5"/>
        <v>0</v>
      </c>
      <c r="BK6" s="78" t="str">
        <f t="shared" si="5"/>
        <v>-</v>
      </c>
      <c r="BL6" s="78" t="str">
        <f t="shared" si="5"/>
        <v>-</v>
      </c>
      <c r="BM6" s="78">
        <f t="shared" si="5"/>
        <v>867.83</v>
      </c>
      <c r="BN6" s="78">
        <f t="shared" si="5"/>
        <v>791.76</v>
      </c>
      <c r="BO6" s="78">
        <f t="shared" si="5"/>
        <v>900.82</v>
      </c>
      <c r="BP6" s="70" t="str">
        <f>IF(BP7="","",IF(BP7="-","【-】","【"&amp;SUBSTITUTE(TEXT(BP7,"#,##0.00"),"-","△")&amp;"】"))</f>
        <v>【809.19】</v>
      </c>
      <c r="BQ6" s="78" t="str">
        <f t="shared" ref="BQ6:BZ6" si="6">IF(BQ7="",NA(),BQ7)</f>
        <v>-</v>
      </c>
      <c r="BR6" s="78" t="str">
        <f t="shared" si="6"/>
        <v>-</v>
      </c>
      <c r="BS6" s="78">
        <f t="shared" si="6"/>
        <v>45.78</v>
      </c>
      <c r="BT6" s="78">
        <f t="shared" si="6"/>
        <v>39.590000000000003</v>
      </c>
      <c r="BU6" s="78">
        <f t="shared" si="6"/>
        <v>38.270000000000003</v>
      </c>
      <c r="BV6" s="78" t="str">
        <f t="shared" si="6"/>
        <v>-</v>
      </c>
      <c r="BW6" s="78" t="str">
        <f t="shared" si="6"/>
        <v>-</v>
      </c>
      <c r="BX6" s="78">
        <f t="shared" si="6"/>
        <v>57.08</v>
      </c>
      <c r="BY6" s="78">
        <f t="shared" si="6"/>
        <v>56.26</v>
      </c>
      <c r="BZ6" s="78">
        <f t="shared" si="6"/>
        <v>52.94</v>
      </c>
      <c r="CA6" s="70" t="str">
        <f>IF(CA7="","",IF(CA7="-","【-】","【"&amp;SUBSTITUTE(TEXT(CA7,"#,##0.00"),"-","△")&amp;"】"))</f>
        <v>【57.02】</v>
      </c>
      <c r="CB6" s="78" t="str">
        <f t="shared" ref="CB6:CK6" si="7">IF(CB7="",NA(),CB7)</f>
        <v>-</v>
      </c>
      <c r="CC6" s="78" t="str">
        <f t="shared" si="7"/>
        <v>-</v>
      </c>
      <c r="CD6" s="78">
        <f t="shared" si="7"/>
        <v>291.52</v>
      </c>
      <c r="CE6" s="78">
        <f t="shared" si="7"/>
        <v>318.18</v>
      </c>
      <c r="CF6" s="78">
        <f t="shared" si="7"/>
        <v>368.85</v>
      </c>
      <c r="CG6" s="78" t="str">
        <f t="shared" si="7"/>
        <v>-</v>
      </c>
      <c r="CH6" s="78" t="str">
        <f t="shared" si="7"/>
        <v>-</v>
      </c>
      <c r="CI6" s="78">
        <f t="shared" si="7"/>
        <v>274.99</v>
      </c>
      <c r="CJ6" s="78">
        <f t="shared" si="7"/>
        <v>282.08999999999997</v>
      </c>
      <c r="CK6" s="78">
        <f t="shared" si="7"/>
        <v>303.27999999999997</v>
      </c>
      <c r="CL6" s="70" t="str">
        <f>IF(CL7="","",IF(CL7="-","【-】","【"&amp;SUBSTITUTE(TEXT(CL7,"#,##0.00"),"-","△")&amp;"】"))</f>
        <v>【273.68】</v>
      </c>
      <c r="CM6" s="78" t="str">
        <f t="shared" ref="CM6:CV6" si="8">IF(CM7="",NA(),CM7)</f>
        <v>-</v>
      </c>
      <c r="CN6" s="78" t="str">
        <f t="shared" si="8"/>
        <v>-</v>
      </c>
      <c r="CO6" s="78">
        <f t="shared" si="8"/>
        <v>51</v>
      </c>
      <c r="CP6" s="78">
        <f t="shared" si="8"/>
        <v>49.8</v>
      </c>
      <c r="CQ6" s="78">
        <f t="shared" si="8"/>
        <v>45.02</v>
      </c>
      <c r="CR6" s="78" t="str">
        <f t="shared" si="8"/>
        <v>-</v>
      </c>
      <c r="CS6" s="78" t="str">
        <f t="shared" si="8"/>
        <v>-</v>
      </c>
      <c r="CT6" s="78">
        <f t="shared" si="8"/>
        <v>54.83</v>
      </c>
      <c r="CU6" s="78">
        <f t="shared" si="8"/>
        <v>66.53</v>
      </c>
      <c r="CV6" s="78">
        <f t="shared" si="8"/>
        <v>52.35</v>
      </c>
      <c r="CW6" s="70" t="str">
        <f>IF(CW7="","",IF(CW7="-","【-】","【"&amp;SUBSTITUTE(TEXT(CW7,"#,##0.00"),"-","△")&amp;"】"))</f>
        <v>【52.55】</v>
      </c>
      <c r="CX6" s="78" t="str">
        <f t="shared" ref="CX6:DG6" si="9">IF(CX7="",NA(),CX7)</f>
        <v>-</v>
      </c>
      <c r="CY6" s="78" t="str">
        <f t="shared" si="9"/>
        <v>-</v>
      </c>
      <c r="CZ6" s="78">
        <f t="shared" si="9"/>
        <v>80.41</v>
      </c>
      <c r="DA6" s="78">
        <f t="shared" si="9"/>
        <v>81.069999999999993</v>
      </c>
      <c r="DB6" s="78">
        <f t="shared" si="9"/>
        <v>87.5</v>
      </c>
      <c r="DC6" s="78" t="str">
        <f t="shared" si="9"/>
        <v>-</v>
      </c>
      <c r="DD6" s="78" t="str">
        <f t="shared" si="9"/>
        <v>-</v>
      </c>
      <c r="DE6" s="78">
        <f t="shared" si="9"/>
        <v>84.7</v>
      </c>
      <c r="DF6" s="78">
        <f t="shared" si="9"/>
        <v>84.67</v>
      </c>
      <c r="DG6" s="78">
        <f t="shared" si="9"/>
        <v>84.39</v>
      </c>
      <c r="DH6" s="70" t="str">
        <f>IF(DH7="","",IF(DH7="-","【-】","【"&amp;SUBSTITUTE(TEXT(DH7,"#,##0.00"),"-","△")&amp;"】"))</f>
        <v>【87.30】</v>
      </c>
      <c r="DI6" s="78" t="str">
        <f t="shared" ref="DI6:DR6" si="10">IF(DI7="",NA(),DI7)</f>
        <v>-</v>
      </c>
      <c r="DJ6" s="78" t="str">
        <f t="shared" si="10"/>
        <v>-</v>
      </c>
      <c r="DK6" s="78">
        <f t="shared" si="10"/>
        <v>8.01</v>
      </c>
      <c r="DL6" s="78">
        <f t="shared" si="10"/>
        <v>12.65</v>
      </c>
      <c r="DM6" s="78">
        <f t="shared" si="10"/>
        <v>16.93</v>
      </c>
      <c r="DN6" s="78" t="str">
        <f t="shared" si="10"/>
        <v>-</v>
      </c>
      <c r="DO6" s="78" t="str">
        <f t="shared" si="10"/>
        <v>-</v>
      </c>
      <c r="DP6" s="78">
        <f t="shared" si="10"/>
        <v>20.34</v>
      </c>
      <c r="DQ6" s="78">
        <f t="shared" si="10"/>
        <v>21.85</v>
      </c>
      <c r="DR6" s="78">
        <f t="shared" si="10"/>
        <v>25.19</v>
      </c>
      <c r="DS6" s="70" t="str">
        <f>IF(DS7="","",IF(DS7="-","【-】","【"&amp;SUBSTITUTE(TEXT(DS7,"#,##0.00"),"-","△")&amp;"】"))</f>
        <v>【27.11】</v>
      </c>
      <c r="DT6" s="78" t="str">
        <f t="shared" ref="DT6:EC6" si="11">IF(DT7="",NA(),DT7)</f>
        <v>-</v>
      </c>
      <c r="DU6" s="78" t="str">
        <f t="shared" si="11"/>
        <v>-</v>
      </c>
      <c r="DV6" s="70">
        <f t="shared" si="11"/>
        <v>0</v>
      </c>
      <c r="DW6" s="70">
        <f t="shared" si="11"/>
        <v>0</v>
      </c>
      <c r="DX6" s="70">
        <f t="shared" si="11"/>
        <v>0</v>
      </c>
      <c r="DY6" s="78" t="str">
        <f t="shared" si="11"/>
        <v>-</v>
      </c>
      <c r="DZ6" s="78" t="str">
        <f t="shared" si="11"/>
        <v>-</v>
      </c>
      <c r="EA6" s="70">
        <f t="shared" si="11"/>
        <v>0</v>
      </c>
      <c r="EB6" s="70">
        <f t="shared" si="11"/>
        <v>0</v>
      </c>
      <c r="EC6" s="70">
        <f t="shared" si="11"/>
        <v>0</v>
      </c>
      <c r="ED6" s="70" t="str">
        <f>IF(ED7="","",IF(ED7="-","【-】","【"&amp;SUBSTITUTE(TEXT(ED7,"#,##0.00"),"-","△")&amp;"】"))</f>
        <v>【0.00】</v>
      </c>
      <c r="EE6" s="78" t="str">
        <f t="shared" ref="EE6:EN6" si="12">IF(EE7="",NA(),EE7)</f>
        <v>-</v>
      </c>
      <c r="EF6" s="78" t="str">
        <f t="shared" si="12"/>
        <v>-</v>
      </c>
      <c r="EG6" s="70">
        <f t="shared" si="12"/>
        <v>0</v>
      </c>
      <c r="EH6" s="70">
        <f t="shared" si="12"/>
        <v>0</v>
      </c>
      <c r="EI6" s="70">
        <f t="shared" si="12"/>
        <v>0</v>
      </c>
      <c r="EJ6" s="78" t="str">
        <f t="shared" si="12"/>
        <v>-</v>
      </c>
      <c r="EK6" s="78" t="str">
        <f t="shared" si="12"/>
        <v>-</v>
      </c>
      <c r="EL6" s="78">
        <f t="shared" si="12"/>
        <v>0.25</v>
      </c>
      <c r="EM6" s="78">
        <f t="shared" si="12"/>
        <v>5.e-002</v>
      </c>
      <c r="EN6" s="78">
        <f t="shared" si="12"/>
        <v>3.e-002</v>
      </c>
      <c r="EO6" s="70" t="str">
        <f>IF(EO7="","",IF(EO7="-","【-】","【"&amp;SUBSTITUTE(TEXT(EO7,"#,##0.00"),"-","△")&amp;"】"))</f>
        <v>【0.02】</v>
      </c>
    </row>
    <row r="7" spans="1:148" s="55" customFormat="1">
      <c r="A7" s="56"/>
      <c r="B7" s="62">
        <v>2022</v>
      </c>
      <c r="C7" s="62">
        <v>372056</v>
      </c>
      <c r="D7" s="62">
        <v>46</v>
      </c>
      <c r="E7" s="62">
        <v>17</v>
      </c>
      <c r="F7" s="62">
        <v>5</v>
      </c>
      <c r="G7" s="62">
        <v>0</v>
      </c>
      <c r="H7" s="62" t="s">
        <v>95</v>
      </c>
      <c r="I7" s="62" t="s">
        <v>96</v>
      </c>
      <c r="J7" s="62" t="s">
        <v>97</v>
      </c>
      <c r="K7" s="62" t="s">
        <v>98</v>
      </c>
      <c r="L7" s="62" t="s">
        <v>99</v>
      </c>
      <c r="M7" s="62" t="s">
        <v>100</v>
      </c>
      <c r="N7" s="71" t="s">
        <v>101</v>
      </c>
      <c r="O7" s="71">
        <v>84.07</v>
      </c>
      <c r="P7" s="71">
        <v>1.03</v>
      </c>
      <c r="Q7" s="71">
        <v>100</v>
      </c>
      <c r="R7" s="71">
        <v>3140</v>
      </c>
      <c r="S7" s="71">
        <v>57738</v>
      </c>
      <c r="T7" s="71">
        <v>117.83</v>
      </c>
      <c r="U7" s="71">
        <v>490.01</v>
      </c>
      <c r="V7" s="71">
        <v>592</v>
      </c>
      <c r="W7" s="71">
        <v>0.28000000000000003</v>
      </c>
      <c r="X7" s="71">
        <v>2114.29</v>
      </c>
      <c r="Y7" s="71" t="s">
        <v>101</v>
      </c>
      <c r="Z7" s="71" t="s">
        <v>101</v>
      </c>
      <c r="AA7" s="71">
        <v>99.59</v>
      </c>
      <c r="AB7" s="71">
        <v>102.54</v>
      </c>
      <c r="AC7" s="71">
        <v>109.83</v>
      </c>
      <c r="AD7" s="71" t="s">
        <v>101</v>
      </c>
      <c r="AE7" s="71" t="s">
        <v>101</v>
      </c>
      <c r="AF7" s="71">
        <v>106.37</v>
      </c>
      <c r="AG7" s="71">
        <v>106.07</v>
      </c>
      <c r="AH7" s="71">
        <v>105.5</v>
      </c>
      <c r="AI7" s="71">
        <v>103.61</v>
      </c>
      <c r="AJ7" s="71" t="s">
        <v>101</v>
      </c>
      <c r="AK7" s="71" t="s">
        <v>101</v>
      </c>
      <c r="AL7" s="71">
        <v>4.67</v>
      </c>
      <c r="AM7" s="71">
        <v>0</v>
      </c>
      <c r="AN7" s="71">
        <v>0</v>
      </c>
      <c r="AO7" s="71" t="s">
        <v>101</v>
      </c>
      <c r="AP7" s="71" t="s">
        <v>101</v>
      </c>
      <c r="AQ7" s="71">
        <v>139.02000000000001</v>
      </c>
      <c r="AR7" s="71">
        <v>132.04</v>
      </c>
      <c r="AS7" s="71">
        <v>145.43</v>
      </c>
      <c r="AT7" s="71">
        <v>133.62</v>
      </c>
      <c r="AU7" s="71" t="s">
        <v>101</v>
      </c>
      <c r="AV7" s="71" t="s">
        <v>101</v>
      </c>
      <c r="AW7" s="71">
        <v>122.52</v>
      </c>
      <c r="AX7" s="71">
        <v>188.56</v>
      </c>
      <c r="AY7" s="71">
        <v>208.08</v>
      </c>
      <c r="AZ7" s="71" t="s">
        <v>101</v>
      </c>
      <c r="BA7" s="71" t="s">
        <v>101</v>
      </c>
      <c r="BB7" s="71">
        <v>29.13</v>
      </c>
      <c r="BC7" s="71">
        <v>35.69</v>
      </c>
      <c r="BD7" s="71">
        <v>38.4</v>
      </c>
      <c r="BE7" s="71">
        <v>36.94</v>
      </c>
      <c r="BF7" s="71" t="s">
        <v>101</v>
      </c>
      <c r="BG7" s="71" t="s">
        <v>101</v>
      </c>
      <c r="BH7" s="71">
        <v>0</v>
      </c>
      <c r="BI7" s="71">
        <v>0</v>
      </c>
      <c r="BJ7" s="71">
        <v>0</v>
      </c>
      <c r="BK7" s="71" t="s">
        <v>101</v>
      </c>
      <c r="BL7" s="71" t="s">
        <v>101</v>
      </c>
      <c r="BM7" s="71">
        <v>867.83</v>
      </c>
      <c r="BN7" s="71">
        <v>791.76</v>
      </c>
      <c r="BO7" s="71">
        <v>900.82</v>
      </c>
      <c r="BP7" s="71">
        <v>809.19</v>
      </c>
      <c r="BQ7" s="71" t="s">
        <v>101</v>
      </c>
      <c r="BR7" s="71" t="s">
        <v>101</v>
      </c>
      <c r="BS7" s="71">
        <v>45.78</v>
      </c>
      <c r="BT7" s="71">
        <v>39.590000000000003</v>
      </c>
      <c r="BU7" s="71">
        <v>38.270000000000003</v>
      </c>
      <c r="BV7" s="71" t="s">
        <v>101</v>
      </c>
      <c r="BW7" s="71" t="s">
        <v>101</v>
      </c>
      <c r="BX7" s="71">
        <v>57.08</v>
      </c>
      <c r="BY7" s="71">
        <v>56.26</v>
      </c>
      <c r="BZ7" s="71">
        <v>52.94</v>
      </c>
      <c r="CA7" s="71">
        <v>57.02</v>
      </c>
      <c r="CB7" s="71" t="s">
        <v>101</v>
      </c>
      <c r="CC7" s="71" t="s">
        <v>101</v>
      </c>
      <c r="CD7" s="71">
        <v>291.52</v>
      </c>
      <c r="CE7" s="71">
        <v>318.18</v>
      </c>
      <c r="CF7" s="71">
        <v>368.85</v>
      </c>
      <c r="CG7" s="71" t="s">
        <v>101</v>
      </c>
      <c r="CH7" s="71" t="s">
        <v>101</v>
      </c>
      <c r="CI7" s="71">
        <v>274.99</v>
      </c>
      <c r="CJ7" s="71">
        <v>282.08999999999997</v>
      </c>
      <c r="CK7" s="71">
        <v>303.27999999999997</v>
      </c>
      <c r="CL7" s="71">
        <v>273.68</v>
      </c>
      <c r="CM7" s="71" t="s">
        <v>101</v>
      </c>
      <c r="CN7" s="71" t="s">
        <v>101</v>
      </c>
      <c r="CO7" s="71">
        <v>51</v>
      </c>
      <c r="CP7" s="71">
        <v>49.8</v>
      </c>
      <c r="CQ7" s="71">
        <v>45.02</v>
      </c>
      <c r="CR7" s="71" t="s">
        <v>101</v>
      </c>
      <c r="CS7" s="71" t="s">
        <v>101</v>
      </c>
      <c r="CT7" s="71">
        <v>54.83</v>
      </c>
      <c r="CU7" s="71">
        <v>66.53</v>
      </c>
      <c r="CV7" s="71">
        <v>52.35</v>
      </c>
      <c r="CW7" s="71">
        <v>52.55</v>
      </c>
      <c r="CX7" s="71" t="s">
        <v>101</v>
      </c>
      <c r="CY7" s="71" t="s">
        <v>101</v>
      </c>
      <c r="CZ7" s="71">
        <v>80.41</v>
      </c>
      <c r="DA7" s="71">
        <v>81.069999999999993</v>
      </c>
      <c r="DB7" s="71">
        <v>87.5</v>
      </c>
      <c r="DC7" s="71" t="s">
        <v>101</v>
      </c>
      <c r="DD7" s="71" t="s">
        <v>101</v>
      </c>
      <c r="DE7" s="71">
        <v>84.7</v>
      </c>
      <c r="DF7" s="71">
        <v>84.67</v>
      </c>
      <c r="DG7" s="71">
        <v>84.39</v>
      </c>
      <c r="DH7" s="71">
        <v>87.3</v>
      </c>
      <c r="DI7" s="71" t="s">
        <v>101</v>
      </c>
      <c r="DJ7" s="71" t="s">
        <v>101</v>
      </c>
      <c r="DK7" s="71">
        <v>8.01</v>
      </c>
      <c r="DL7" s="71">
        <v>12.65</v>
      </c>
      <c r="DM7" s="71">
        <v>16.93</v>
      </c>
      <c r="DN7" s="71" t="s">
        <v>101</v>
      </c>
      <c r="DO7" s="71" t="s">
        <v>101</v>
      </c>
      <c r="DP7" s="71">
        <v>20.34</v>
      </c>
      <c r="DQ7" s="71">
        <v>21.85</v>
      </c>
      <c r="DR7" s="71">
        <v>25.19</v>
      </c>
      <c r="DS7" s="71">
        <v>27.11</v>
      </c>
      <c r="DT7" s="71" t="s">
        <v>101</v>
      </c>
      <c r="DU7" s="71" t="s">
        <v>101</v>
      </c>
      <c r="DV7" s="71">
        <v>0</v>
      </c>
      <c r="DW7" s="71">
        <v>0</v>
      </c>
      <c r="DX7" s="71">
        <v>0</v>
      </c>
      <c r="DY7" s="71" t="s">
        <v>101</v>
      </c>
      <c r="DZ7" s="71" t="s">
        <v>101</v>
      </c>
      <c r="EA7" s="71">
        <v>0</v>
      </c>
      <c r="EB7" s="71">
        <v>0</v>
      </c>
      <c r="EC7" s="71">
        <v>0</v>
      </c>
      <c r="ED7" s="71">
        <v>0</v>
      </c>
      <c r="EE7" s="71" t="s">
        <v>101</v>
      </c>
      <c r="EF7" s="71" t="s">
        <v>101</v>
      </c>
      <c r="EG7" s="71">
        <v>0</v>
      </c>
      <c r="EH7" s="71">
        <v>0</v>
      </c>
      <c r="EI7" s="71">
        <v>0</v>
      </c>
      <c r="EJ7" s="71" t="s">
        <v>101</v>
      </c>
      <c r="EK7" s="71" t="s">
        <v>101</v>
      </c>
      <c r="EL7" s="71">
        <v>0.25</v>
      </c>
      <c r="EM7" s="71">
        <v>5.e-002</v>
      </c>
      <c r="EN7" s="71">
        <v>3.e-002</v>
      </c>
      <c r="EO7" s="71">
        <v>2.e-002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109</v>
      </c>
    </row>
    <row r="12" spans="1:148">
      <c r="B12">
        <v>1</v>
      </c>
      <c r="C12">
        <v>1</v>
      </c>
      <c r="D12">
        <v>2</v>
      </c>
      <c r="E12">
        <v>3</v>
      </c>
      <c r="F12">
        <v>4</v>
      </c>
      <c r="G12" t="s">
        <v>110</v>
      </c>
    </row>
    <row r="13" spans="1:148">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2023-12-12T01:04:11Z</dcterms:created>
  <dcterms:modified xsi:type="dcterms:W3CDTF">2024-02-02T01:56:38Z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2024-02-02T01:56:38Z</vt:filetime>
  </property>
</Properties>
</file>