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nHkDTTJvW79+t7C78/HsA75doI/zHi0R6u5YXqM9+x+PUbsCMFBVUlnG4DcDgSdnUr2hccTm9UlI2VFkxaw==" workbookSaltValue="WfJar6uaf5a+KnHDVy8Z6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<sst xmlns="http://schemas.openxmlformats.org/spreadsheetml/2006/main" xmlns:r="http://schemas.openxmlformats.org/officeDocument/2006/relationships" count="114" uniqueCount="114">
  <si>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</si>
  <si>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</si>
  <si>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</si>
  <si>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</si>
  <si>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</si>
  <si>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</si>
  <si>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</si>
  <si>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</si>
  <si>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</si>
  <si>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</si>
  <si>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</si>
  <si>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</si>
  <si>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</si>
  <si>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</si>
  <si>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</si>
  <si>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</si>
  <si>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</si>
  <si>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</si>
  <si>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</si>
  <si>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</si>
  <si>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</si>
  <si>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</si>
  <si>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</si>
  <si>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</si>
  <si>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</si>
  <si>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</si>
  <si>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</si>
  <si>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</si>
  <si>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</si>
  <si>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</si>
  <si>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</si>
  <si>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</si>
  <si>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</si>
  <si>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</si>
  <si>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</si>
  <si>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</si>
  <si>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</si>
  <si>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</si>
  <si>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</si>
  <si>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</si>
  <si>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</si>
  <si>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</si>
  <si>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</si>
  <si>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</si>
  <si>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</si>
  <si>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</si>
  <si>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</si>
  <si>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</si>
  <si>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</si>
  <si>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</si>
  <si>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</si>
  <si>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</si>
  <si>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</si>
  <si>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</si>
  <si>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</si>
  <si>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</si>
  <si>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</si>
  <si>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</si>
  <si>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</si>
  <si>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</si>
  <si>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</si>
  <si>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</si>
  <si>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</si>
  <si>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</si>
  <si>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</si>
  <si>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</si>
  <si>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</si>
  <si>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</si>
  <si>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</si>
  <si>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</si>
  <si>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</si>
  <si>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</si>
  <si>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</si>
  <si>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</si>
  <si>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</si>
  <si>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</si>
  <si>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</si>
  <si>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</si>
  <si>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</si>
  <si>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</si>
  <si>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</si>
  <si>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</si>
  <si>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</si>
  <si>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</si>
  <si>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</si>
  <si>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</si>
  <si>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</si>
  <si>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</si>
  <si>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</si>
  <si>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</si>
  <si>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</si>
  <si>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</si>
  <si>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</si>
  <si>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</si>
  <si>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</si>
  <si>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香川県　観音寺市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</si>
  <si>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</si>
  <si>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</si>
  <si>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</si>
  <si>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</si>
  <si>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</si>
  <si>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</si>
  <si>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</si>
  <si>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</si>
  <si>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</si>
  <si>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</si>
  <si>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</si>
  <si>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</si>
  <si>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</si>
  <si>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</si>
  <si>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</si>
  <si>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xml:space="preserve">①経常収支比率は前年度から改善し101.44%と100%を上回ったものの、⑤経費回収率は95.29％と依然として100%を下回っており、本来使用料で回収すべき経費が一般会計からの繰入金により賄われている。
②累積欠損金比率は14.67%と類似団体平均値を下回っているものの、⑥汚水処理原価が上昇傾向にあるため、効率的な汚水処理に努め、経営改善を進めることで累積欠損金の解消を目指す。
</t>
    </r>
    <r>
      <rPr>
        <sz val="11"/>
        <color auto="1"/>
        <rFont val="ＭＳ ゴシック"/>
      </rPr>
      <t xml:space="preserve">収入に関しては、水洗化率が依然として類似団体平均値を下回っているため、接続率の向上による使用料収入の改善に努め、③流動比率の更なる改善を図る。
⑦施設利用率は近年低下傾向にあるが、令和６年度からし尿及び浄化槽汚泥の共同化処理を開始しており、今後の上昇が見込まれる。
④企業債残高対事業規模比率は改善しているが、施設利用率等を踏まえ、引き続き効率的な投資の計画を進めつつ、使用料収入増に努めることで、更なる改善を目指す。
</t>
    </r>
    <rPh sb="8" eb="11">
      <t>ゼンネンド</t>
    </rPh>
    <rPh sb="13" eb="15">
      <t>カイゼン</t>
    </rPh>
    <rPh sb="29" eb="31">
      <t>ウワマワ</t>
    </rPh>
    <rPh sb="51" eb="53">
      <t>イゼン</t>
    </rPh>
    <rPh sb="68" eb="70">
      <t>ホンライ</t>
    </rPh>
    <rPh sb="139" eb="141">
      <t>オスイ</t>
    </rPh>
    <rPh sb="141" eb="143">
      <t>ショリ</t>
    </rPh>
    <rPh sb="143" eb="145">
      <t>ゲンカ</t>
    </rPh>
    <rPh sb="146" eb="148">
      <t>ジョウショウ</t>
    </rPh>
    <rPh sb="148" eb="150">
      <t>ケイコウ</t>
    </rPh>
    <rPh sb="156" eb="159">
      <t>コウリツテキ</t>
    </rPh>
    <rPh sb="160" eb="162">
      <t>オスイ</t>
    </rPh>
    <rPh sb="162" eb="164">
      <t>ショリ</t>
    </rPh>
    <rPh sb="165" eb="166">
      <t>ツト</t>
    </rPh>
    <rPh sb="168" eb="170">
      <t>ケイエイ</t>
    </rPh>
    <rPh sb="170" eb="172">
      <t>カイゼン</t>
    </rPh>
    <rPh sb="173" eb="174">
      <t>スス</t>
    </rPh>
    <rPh sb="179" eb="181">
      <t>ルイセキ</t>
    </rPh>
    <rPh sb="181" eb="184">
      <t>ケッソンキン</t>
    </rPh>
    <rPh sb="185" eb="187">
      <t>カイショウ</t>
    </rPh>
    <rPh sb="188" eb="190">
      <t>メザ</t>
    </rPh>
    <rPh sb="194" eb="196">
      <t>シュウニュウ</t>
    </rPh>
    <rPh sb="197" eb="198">
      <t>カン</t>
    </rPh>
    <rPh sb="207" eb="209">
      <t>イゼン</t>
    </rPh>
    <rPh sb="251" eb="253">
      <t>リュウドウ</t>
    </rPh>
    <rPh sb="253" eb="255">
      <t>ヒリツ</t>
    </rPh>
    <rPh sb="256" eb="257">
      <t>サラ</t>
    </rPh>
    <rPh sb="259" eb="261">
      <t>カイゼン</t>
    </rPh>
    <rPh sb="262" eb="263">
      <t>ハカ</t>
    </rPh>
    <rPh sb="268" eb="270">
      <t>シセツ</t>
    </rPh>
    <rPh sb="270" eb="273">
      <t>リヨウリツ</t>
    </rPh>
    <rPh sb="274" eb="276">
      <t>キンネン</t>
    </rPh>
    <rPh sb="276" eb="278">
      <t>テイカ</t>
    </rPh>
    <rPh sb="278" eb="280">
      <t>ケイコウ</t>
    </rPh>
    <rPh sb="285" eb="287">
      <t>レイワ</t>
    </rPh>
    <rPh sb="288" eb="290">
      <t>ネンド</t>
    </rPh>
    <rPh sb="293" eb="294">
      <t>ニョウ</t>
    </rPh>
    <rPh sb="294" eb="295">
      <t>オヨ</t>
    </rPh>
    <rPh sb="296" eb="299">
      <t>ジョウカソウ</t>
    </rPh>
    <rPh sb="299" eb="301">
      <t>オデイ</t>
    </rPh>
    <rPh sb="302" eb="305">
      <t>キョウドウカ</t>
    </rPh>
    <rPh sb="305" eb="307">
      <t>ショリ</t>
    </rPh>
    <rPh sb="308" eb="310">
      <t>カイシ</t>
    </rPh>
    <rPh sb="315" eb="317">
      <t>コンゴ</t>
    </rPh>
    <rPh sb="318" eb="320">
      <t>ジョウショウ</t>
    </rPh>
    <rPh sb="321" eb="323">
      <t>ミコ</t>
    </rPh>
    <rPh sb="351" eb="353">
      <t>シセツ</t>
    </rPh>
    <rPh sb="353" eb="356">
      <t>リヨウリツ</t>
    </rPh>
    <rPh sb="356" eb="357">
      <t>トウ</t>
    </rPh>
    <rPh sb="358" eb="359">
      <t>フ</t>
    </rPh>
    <rPh sb="366" eb="369">
      <t>コウリツテキ</t>
    </rPh>
    <rPh sb="373" eb="375">
      <t>ケイカク</t>
    </rPh>
    <rPh sb="376" eb="377">
      <t>スス</t>
    </rPh>
    <rPh sb="381" eb="384">
      <t>シヨウリョウ</t>
    </rPh>
    <rPh sb="384" eb="386">
      <t>シュウニュウ</t>
    </rPh>
    <rPh sb="386" eb="387">
      <t>ゾウ</t>
    </rPh>
    <rPh sb="388" eb="389">
      <t>ツト</t>
    </rPh>
    <rPh sb="395" eb="396">
      <t>サラ</t>
    </rPh>
    <rPh sb="398" eb="400">
      <t>カイゼン</t>
    </rPh>
    <rPh sb="401" eb="403">
      <t>メザ</t>
    </rPh>
    <phoneticPr fontId="1"/>
  </si>
  <si>
    <t>上昇する汚水処理原価や、累積欠損金が示すよう、経営は厳しい状況にある。
使用料収入の改善や費用削減に努める一方で、ストックマネジメント計画に基づいた効率的な維持管理と設備投資を図る。
安定したサービス提供の実現のため、人口減少や施設の老朽化、物価上昇等の現状を踏まえた経営戦略（令和６年度末改定予定）に基づき、使用料改定の検討を含めた取り組みにより、経営改善を目指す。</t>
    <rPh sb="0" eb="2">
      <t>ジョウショウ</t>
    </rPh>
    <rPh sb="4" eb="6">
      <t>オスイ</t>
    </rPh>
    <rPh sb="6" eb="8">
      <t>ショリ</t>
    </rPh>
    <rPh sb="8" eb="10">
      <t>ゲンカ</t>
    </rPh>
    <rPh sb="12" eb="14">
      <t>ルイセキ</t>
    </rPh>
    <rPh sb="14" eb="17">
      <t>ケッソンキン</t>
    </rPh>
    <rPh sb="18" eb="19">
      <t>シメ</t>
    </rPh>
    <rPh sb="23" eb="25">
      <t>ケイエイ</t>
    </rPh>
    <rPh sb="26" eb="27">
      <t>キビ</t>
    </rPh>
    <rPh sb="29" eb="31">
      <t>ジョウキョウ</t>
    </rPh>
    <rPh sb="36" eb="39">
      <t>シヨウリョウ</t>
    </rPh>
    <rPh sb="39" eb="41">
      <t>シュウニュウ</t>
    </rPh>
    <rPh sb="42" eb="44">
      <t>カイゼン</t>
    </rPh>
    <rPh sb="50" eb="51">
      <t>ツト</t>
    </rPh>
    <rPh sb="53" eb="55">
      <t>イッポウ</t>
    </rPh>
    <rPh sb="78" eb="80">
      <t>イジ</t>
    </rPh>
    <rPh sb="80" eb="82">
      <t>カンリ</t>
    </rPh>
    <rPh sb="83" eb="85">
      <t>セツビ</t>
    </rPh>
    <rPh sb="85" eb="87">
      <t>トウシ</t>
    </rPh>
    <rPh sb="88" eb="89">
      <t>ハカ</t>
    </rPh>
    <rPh sb="121" eb="123">
      <t>ブッカ</t>
    </rPh>
    <rPh sb="123" eb="125">
      <t>ジョウショウ</t>
    </rPh>
    <rPh sb="130" eb="131">
      <t>フ</t>
    </rPh>
    <rPh sb="136" eb="138">
      <t>センリャク</t>
    </rPh>
    <rPh sb="139" eb="141">
      <t>レイワ</t>
    </rPh>
    <rPh sb="142" eb="144">
      <t>ネンド</t>
    </rPh>
    <rPh sb="144" eb="145">
      <t>マツ</t>
    </rPh>
    <rPh sb="145" eb="147">
      <t>カイテイ</t>
    </rPh>
    <rPh sb="147" eb="149">
      <t>ヨテイ</t>
    </rPh>
    <rPh sb="151" eb="152">
      <t>モト</t>
    </rPh>
    <rPh sb="155" eb="158">
      <t>シヨウリョウ</t>
    </rPh>
    <rPh sb="158" eb="160">
      <t>カイテイ</t>
    </rPh>
    <rPh sb="161" eb="163">
      <t>ケントウ</t>
    </rPh>
    <rPh sb="164" eb="165">
      <t>フク</t>
    </rPh>
    <rPh sb="167" eb="168">
      <t>ト</t>
    </rPh>
    <rPh sb="169" eb="170">
      <t>ク</t>
    </rPh>
    <rPh sb="175" eb="177">
      <t>ケイエイ</t>
    </rPh>
    <rPh sb="180" eb="182">
      <t>メザ</t>
    </rPh>
    <phoneticPr fontId="1"/>
  </si>
  <si>
    <t xml:space="preserve">①有形固定資産減価償却率が依然として類似団体平均値を下回っている。これは、令和２年度に公営企業会計へ移行してからの減価償却累計額を基に算出しているためであり、今後の上昇が見込まれる。
供用開始から40年余りが経過し、類似団体平均より低い数値で推移している②管渠老朽化率についても、今後の上昇が見込まれる。
令和２年度に策定したストックマネジメント計画や経営戦略等に基づいた計画的な施設の更新・改築により、適切な維持管理に努める。
</t>
    <rPh sb="13" eb="15">
      <t>イゼン</t>
    </rPh>
    <rPh sb="109" eb="111">
      <t>ルイジ</t>
    </rPh>
    <rPh sb="111" eb="113">
      <t>ダンタイ</t>
    </rPh>
    <rPh sb="113" eb="115">
      <t>ヘイキン</t>
    </rPh>
    <rPh sb="117" eb="118">
      <t>ヒク</t>
    </rPh>
    <rPh sb="119" eb="121">
      <t>スウチ</t>
    </rPh>
    <rPh sb="122" eb="124">
      <t>スイイ</t>
    </rPh>
    <rPh sb="141" eb="143">
      <t>コンゴ</t>
    </rPh>
    <rPh sb="178" eb="180">
      <t>ケイエイ</t>
    </rPh>
    <rPh sb="180" eb="182">
      <t>センリャク</t>
    </rPh>
    <rPh sb="182" eb="183">
      <t>ナド</t>
    </rPh>
    <rPh sb="204" eb="206">
      <t>テキセツ</t>
    </rPh>
    <rPh sb="207" eb="209">
      <t>イジ</t>
    </rPh>
    <rPh sb="209" eb="211">
      <t>カンリ</t>
    </rPh>
    <rPh sb="212" eb="213">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</si>
</sst>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formatCode="#,##0.00;&quot;△&quot;#,##0.00;&quot;-&quot;">
                  <c:v>4.1100000000000003</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0.15</c:v>
                </c:pt>
                <c:pt idx="2">
                  <c:v>0.15</c:v>
                </c:pt>
                <c:pt idx="3">
                  <c:v>0.12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50.58</c:v>
                </c:pt>
                <c:pt idx="2">
                  <c:v>51.17</c:v>
                </c:pt>
                <c:pt idx="3">
                  <c:v>48.57</c:v>
                </c:pt>
                <c:pt idx="4">
                  <c:v>48.02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56.72</c:v>
                </c:pt>
                <c:pt idx="2">
                  <c:v>56.43</c:v>
                </c:pt>
                <c:pt idx="3">
                  <c:v>55.82</c:v>
                </c:pt>
                <c:pt idx="4">
                  <c:v>56.51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85.53</c:v>
                </c:pt>
                <c:pt idx="2">
                  <c:v>85.63</c:v>
                </c:pt>
                <c:pt idx="3">
                  <c:v>85.71</c:v>
                </c:pt>
                <c:pt idx="4">
                  <c:v>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90.72</c:v>
                </c:pt>
                <c:pt idx="2">
                  <c:v>91.07</c:v>
                </c:pt>
                <c:pt idx="3">
                  <c:v>90.67</c:v>
                </c:pt>
                <c:pt idx="4">
                  <c:v>90.62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94.67</c:v>
                </c:pt>
                <c:pt idx="2">
                  <c:v>101.47</c:v>
                </c:pt>
                <c:pt idx="3">
                  <c:v>99.11</c:v>
                </c:pt>
                <c:pt idx="4">
                  <c:v>101.44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106.5</c:v>
                </c:pt>
                <c:pt idx="2">
                  <c:v>106.22</c:v>
                </c:pt>
                <c:pt idx="3">
                  <c:v>107.01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4.59</c:v>
                </c:pt>
                <c:pt idx="2">
                  <c:v>8.76</c:v>
                </c:pt>
                <c:pt idx="3">
                  <c:v>13.16</c:v>
                </c:pt>
                <c:pt idx="4">
                  <c:v>17.59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20.78</c:v>
                </c:pt>
                <c:pt idx="2">
                  <c:v>23.54</c:v>
                </c:pt>
                <c:pt idx="3">
                  <c:v>25.86</c:v>
                </c:pt>
                <c:pt idx="4">
                  <c:v>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formatCode="#,##0.00;&quot;△&quot;#,##0.00">
                  <c:v>0</c:v>
                </c:pt>
                <c:pt idx="2" formatCode="#,##0.00;&quot;△&quot;#,##0.00">
                  <c:v>0</c:v>
                </c:pt>
                <c:pt idx="3">
                  <c:v>1.1000000000000001</c:v>
                </c:pt>
                <c:pt idx="4">
                  <c:v>1.0900000000000001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1.34</c:v>
                </c:pt>
                <c:pt idx="2">
                  <c:v>1.5</c:v>
                </c:pt>
                <c:pt idx="3">
                  <c:v>1.4</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10.87</c:v>
                </c:pt>
                <c:pt idx="2">
                  <c:v>16.760000000000002</c:v>
                </c:pt>
                <c:pt idx="3">
                  <c:v>17.12</c:v>
                </c:pt>
                <c:pt idx="4">
                  <c:v>14.67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18.36</c:v>
                </c:pt>
                <c:pt idx="2">
                  <c:v>18.010000000000002</c:v>
                </c:pt>
                <c:pt idx="3">
                  <c:v>23.86</c:v>
                </c:pt>
                <c:pt idx="4">
                  <c:v>18.41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36.4</c:v>
                </c:pt>
                <c:pt idx="2">
                  <c:v>64.73</c:v>
                </c:pt>
                <c:pt idx="3">
                  <c:v>28.59</c:v>
                </c:pt>
                <c:pt idx="4">
                  <c:v>46.69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55.6</c:v>
                </c:pt>
                <c:pt idx="2">
                  <c:v>59.4</c:v>
                </c:pt>
                <c:pt idx="3">
                  <c:v>68.27</c:v>
                </c:pt>
                <c:pt idx="4">
                  <c:v>74.790000000000006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533.66999999999996</c:v>
                </c:pt>
                <c:pt idx="2">
                  <c:v>581.04</c:v>
                </c:pt>
                <c:pt idx="3">
                  <c:v>552.33000000000004</c:v>
                </c:pt>
                <c:pt idx="4">
                  <c:v>415.31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789.08</c:v>
                </c:pt>
                <c:pt idx="2">
                  <c:v>747.84</c:v>
                </c:pt>
                <c:pt idx="3">
                  <c:v>804.98</c:v>
                </c:pt>
                <c:pt idx="4">
                  <c:v>767.56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97.27</c:v>
                </c:pt>
                <c:pt idx="2">
                  <c:v>96.68</c:v>
                </c:pt>
                <c:pt idx="3">
                  <c:v>95.5</c:v>
                </c:pt>
                <c:pt idx="4">
                  <c:v>95.29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88.25</c:v>
                </c:pt>
                <c:pt idx="2">
                  <c:v>90.17</c:v>
                </c:pt>
                <c:pt idx="3">
                  <c:v>88.71</c:v>
                </c:pt>
                <c:pt idx="4">
                  <c:v>90.23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184.91</c:v>
                </c:pt>
                <c:pt idx="2">
                  <c:v>201.68</c:v>
                </c:pt>
                <c:pt idx="3">
                  <c:v>204.3</c:v>
                </c:pt>
                <c:pt idx="4">
                  <c:v>213.73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176.37</c:v>
                </c:pt>
                <c:pt idx="2">
                  <c:v>173.17</c:v>
                </c:pt>
                <c:pt idx="3">
                  <c:v>174.8</c:v>
                </c:pt>
                <c:pt idx="4">
                  <c:v>170.2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7"/>
      <c r="BN7" s="37"/>
      <c r="BO7" s="37"/>
      <c r="BP7" s="37"/>
      <c r="BQ7" s="37"/>
      <c r="BR7" s="37"/>
      <c r="BS7" s="37"/>
      <c r="BT7" s="37"/>
      <c r="BU7" s="37"/>
      <c r="BV7" s="37"/>
      <c r="BW7" s="37"/>
      <c r="BX7" s="37"/>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57071</v>
      </c>
      <c r="AM8" s="21"/>
      <c r="AN8" s="21"/>
      <c r="AO8" s="21"/>
      <c r="AP8" s="21"/>
      <c r="AQ8" s="21"/>
      <c r="AR8" s="21"/>
      <c r="AS8" s="21"/>
      <c r="AT8" s="7">
        <f>データ!T6</f>
        <v>117.83</v>
      </c>
      <c r="AU8" s="7"/>
      <c r="AV8" s="7"/>
      <c r="AW8" s="7"/>
      <c r="AX8" s="7"/>
      <c r="AY8" s="7"/>
      <c r="AZ8" s="7"/>
      <c r="BA8" s="7"/>
      <c r="BB8" s="7">
        <f>データ!U6</f>
        <v>484.35</v>
      </c>
      <c r="BC8" s="7"/>
      <c r="BD8" s="7"/>
      <c r="BE8" s="7"/>
      <c r="BF8" s="7"/>
      <c r="BG8" s="7"/>
      <c r="BH8" s="7"/>
      <c r="BI8" s="7"/>
      <c r="BJ8" s="3"/>
      <c r="BK8" s="3"/>
      <c r="BL8" s="27" t="s">
        <v>16</v>
      </c>
      <c r="BM8" s="38"/>
      <c r="BN8" s="45" t="s">
        <v>21</v>
      </c>
      <c r="BO8" s="45"/>
      <c r="BP8" s="45"/>
      <c r="BQ8" s="45"/>
      <c r="BR8" s="45"/>
      <c r="BS8" s="45"/>
      <c r="BT8" s="45"/>
      <c r="BU8" s="45"/>
      <c r="BV8" s="45"/>
      <c r="BW8" s="45"/>
      <c r="BX8" s="45"/>
      <c r="BY8" s="49"/>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9"/>
      <c r="BN9" s="46" t="s">
        <v>33</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53.63</v>
      </c>
      <c r="J10" s="7"/>
      <c r="K10" s="7"/>
      <c r="L10" s="7"/>
      <c r="M10" s="7"/>
      <c r="N10" s="7"/>
      <c r="O10" s="7"/>
      <c r="P10" s="7">
        <f>データ!P6</f>
        <v>19.95</v>
      </c>
      <c r="Q10" s="7"/>
      <c r="R10" s="7"/>
      <c r="S10" s="7"/>
      <c r="T10" s="7"/>
      <c r="U10" s="7"/>
      <c r="V10" s="7"/>
      <c r="W10" s="7">
        <f>データ!Q6</f>
        <v>71.39</v>
      </c>
      <c r="X10" s="7"/>
      <c r="Y10" s="7"/>
      <c r="Z10" s="7"/>
      <c r="AA10" s="7"/>
      <c r="AB10" s="7"/>
      <c r="AC10" s="7"/>
      <c r="AD10" s="21">
        <f>データ!R6</f>
        <v>3217</v>
      </c>
      <c r="AE10" s="21"/>
      <c r="AF10" s="21"/>
      <c r="AG10" s="21"/>
      <c r="AH10" s="21"/>
      <c r="AI10" s="21"/>
      <c r="AJ10" s="21"/>
      <c r="AK10" s="2"/>
      <c r="AL10" s="21">
        <f>データ!V6</f>
        <v>11331</v>
      </c>
      <c r="AM10" s="21"/>
      <c r="AN10" s="21"/>
      <c r="AO10" s="21"/>
      <c r="AP10" s="21"/>
      <c r="AQ10" s="21"/>
      <c r="AR10" s="21"/>
      <c r="AS10" s="21"/>
      <c r="AT10" s="7">
        <f>データ!W6</f>
        <v>3.68</v>
      </c>
      <c r="AU10" s="7"/>
      <c r="AV10" s="7"/>
      <c r="AW10" s="7"/>
      <c r="AX10" s="7"/>
      <c r="AY10" s="7"/>
      <c r="AZ10" s="7"/>
      <c r="BA10" s="7"/>
      <c r="BB10" s="7">
        <f>データ!X6</f>
        <v>3079.08</v>
      </c>
      <c r="BC10" s="7"/>
      <c r="BD10" s="7"/>
      <c r="BE10" s="7"/>
      <c r="BF10" s="7"/>
      <c r="BG10" s="7"/>
      <c r="BH10" s="7"/>
      <c r="BI10" s="7"/>
      <c r="BJ10" s="2"/>
      <c r="BK10" s="2"/>
      <c r="BL10" s="29" t="s">
        <v>35</v>
      </c>
      <c r="BM10" s="40"/>
      <c r="BN10" s="47" t="s">
        <v>36</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1"/>
      <c r="BN14" s="41"/>
      <c r="BO14" s="41"/>
      <c r="BP14" s="41"/>
      <c r="BQ14" s="41"/>
      <c r="BR14" s="41"/>
      <c r="BS14" s="41"/>
      <c r="BT14" s="41"/>
      <c r="BU14" s="41"/>
      <c r="BV14" s="41"/>
      <c r="BW14" s="41"/>
      <c r="BX14" s="41"/>
      <c r="BY14" s="41"/>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2"/>
      <c r="BN15" s="42"/>
      <c r="BO15" s="42"/>
      <c r="BP15" s="42"/>
      <c r="BQ15" s="42"/>
      <c r="BR15" s="42"/>
      <c r="BS15" s="42"/>
      <c r="BT15" s="42"/>
      <c r="BU15" s="42"/>
      <c r="BV15" s="42"/>
      <c r="BW15" s="42"/>
      <c r="BX15" s="42"/>
      <c r="BY15" s="42"/>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4"/>
      <c r="BN16" s="44"/>
      <c r="BO16" s="44"/>
      <c r="BP16" s="44"/>
      <c r="BQ16" s="44"/>
      <c r="BR16" s="44"/>
      <c r="BS16" s="44"/>
      <c r="BT16" s="44"/>
      <c r="BU16" s="44"/>
      <c r="BV16" s="44"/>
      <c r="BW16" s="44"/>
      <c r="BX16" s="44"/>
      <c r="BY16" s="44"/>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4"/>
      <c r="BN17" s="44"/>
      <c r="BO17" s="44"/>
      <c r="BP17" s="44"/>
      <c r="BQ17" s="44"/>
      <c r="BR17" s="44"/>
      <c r="BS17" s="44"/>
      <c r="BT17" s="44"/>
      <c r="BU17" s="44"/>
      <c r="BV17" s="44"/>
      <c r="BW17" s="44"/>
      <c r="BX17" s="44"/>
      <c r="BY17" s="44"/>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4"/>
      <c r="BN18" s="44"/>
      <c r="BO18" s="44"/>
      <c r="BP18" s="44"/>
      <c r="BQ18" s="44"/>
      <c r="BR18" s="44"/>
      <c r="BS18" s="44"/>
      <c r="BT18" s="44"/>
      <c r="BU18" s="44"/>
      <c r="BV18" s="44"/>
      <c r="BW18" s="44"/>
      <c r="BX18" s="44"/>
      <c r="BY18" s="44"/>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4"/>
      <c r="BN19" s="44"/>
      <c r="BO19" s="44"/>
      <c r="BP19" s="44"/>
      <c r="BQ19" s="44"/>
      <c r="BR19" s="44"/>
      <c r="BS19" s="44"/>
      <c r="BT19" s="44"/>
      <c r="BU19" s="44"/>
      <c r="BV19" s="44"/>
      <c r="BW19" s="44"/>
      <c r="BX19" s="44"/>
      <c r="BY19" s="44"/>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4"/>
      <c r="BN20" s="44"/>
      <c r="BO20" s="44"/>
      <c r="BP20" s="44"/>
      <c r="BQ20" s="44"/>
      <c r="BR20" s="44"/>
      <c r="BS20" s="44"/>
      <c r="BT20" s="44"/>
      <c r="BU20" s="44"/>
      <c r="BV20" s="44"/>
      <c r="BW20" s="44"/>
      <c r="BX20" s="44"/>
      <c r="BY20" s="44"/>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4"/>
      <c r="BN21" s="44"/>
      <c r="BO21" s="44"/>
      <c r="BP21" s="44"/>
      <c r="BQ21" s="44"/>
      <c r="BR21" s="44"/>
      <c r="BS21" s="44"/>
      <c r="BT21" s="44"/>
      <c r="BU21" s="44"/>
      <c r="BV21" s="44"/>
      <c r="BW21" s="44"/>
      <c r="BX21" s="44"/>
      <c r="BY21" s="44"/>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4"/>
      <c r="BN22" s="44"/>
      <c r="BO22" s="44"/>
      <c r="BP22" s="44"/>
      <c r="BQ22" s="44"/>
      <c r="BR22" s="44"/>
      <c r="BS22" s="44"/>
      <c r="BT22" s="44"/>
      <c r="BU22" s="44"/>
      <c r="BV22" s="44"/>
      <c r="BW22" s="44"/>
      <c r="BX22" s="44"/>
      <c r="BY22" s="44"/>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4"/>
      <c r="BN23" s="44"/>
      <c r="BO23" s="44"/>
      <c r="BP23" s="44"/>
      <c r="BQ23" s="44"/>
      <c r="BR23" s="44"/>
      <c r="BS23" s="44"/>
      <c r="BT23" s="44"/>
      <c r="BU23" s="44"/>
      <c r="BV23" s="44"/>
      <c r="BW23" s="44"/>
      <c r="BX23" s="44"/>
      <c r="BY23" s="44"/>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4"/>
      <c r="BN24" s="44"/>
      <c r="BO24" s="44"/>
      <c r="BP24" s="44"/>
      <c r="BQ24" s="44"/>
      <c r="BR24" s="44"/>
      <c r="BS24" s="44"/>
      <c r="BT24" s="44"/>
      <c r="BU24" s="44"/>
      <c r="BV24" s="44"/>
      <c r="BW24" s="44"/>
      <c r="BX24" s="44"/>
      <c r="BY24" s="44"/>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4"/>
      <c r="BN25" s="44"/>
      <c r="BO25" s="44"/>
      <c r="BP25" s="44"/>
      <c r="BQ25" s="44"/>
      <c r="BR25" s="44"/>
      <c r="BS25" s="44"/>
      <c r="BT25" s="44"/>
      <c r="BU25" s="44"/>
      <c r="BV25" s="44"/>
      <c r="BW25" s="44"/>
      <c r="BX25" s="44"/>
      <c r="BY25" s="44"/>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4"/>
      <c r="BN26" s="44"/>
      <c r="BO26" s="44"/>
      <c r="BP26" s="44"/>
      <c r="BQ26" s="44"/>
      <c r="BR26" s="44"/>
      <c r="BS26" s="44"/>
      <c r="BT26" s="44"/>
      <c r="BU26" s="44"/>
      <c r="BV26" s="44"/>
      <c r="BW26" s="44"/>
      <c r="BX26" s="44"/>
      <c r="BY26" s="44"/>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4"/>
      <c r="BN27" s="44"/>
      <c r="BO27" s="44"/>
      <c r="BP27" s="44"/>
      <c r="BQ27" s="44"/>
      <c r="BR27" s="44"/>
      <c r="BS27" s="44"/>
      <c r="BT27" s="44"/>
      <c r="BU27" s="44"/>
      <c r="BV27" s="44"/>
      <c r="BW27" s="44"/>
      <c r="BX27" s="44"/>
      <c r="BY27" s="44"/>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4"/>
      <c r="BN28" s="44"/>
      <c r="BO28" s="44"/>
      <c r="BP28" s="44"/>
      <c r="BQ28" s="44"/>
      <c r="BR28" s="44"/>
      <c r="BS28" s="44"/>
      <c r="BT28" s="44"/>
      <c r="BU28" s="44"/>
      <c r="BV28" s="44"/>
      <c r="BW28" s="44"/>
      <c r="BX28" s="44"/>
      <c r="BY28" s="44"/>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4"/>
      <c r="BN29" s="44"/>
      <c r="BO29" s="44"/>
      <c r="BP29" s="44"/>
      <c r="BQ29" s="44"/>
      <c r="BR29" s="44"/>
      <c r="BS29" s="44"/>
      <c r="BT29" s="44"/>
      <c r="BU29" s="44"/>
      <c r="BV29" s="44"/>
      <c r="BW29" s="44"/>
      <c r="BX29" s="44"/>
      <c r="BY29" s="44"/>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4"/>
      <c r="BN30" s="44"/>
      <c r="BO30" s="44"/>
      <c r="BP30" s="44"/>
      <c r="BQ30" s="44"/>
      <c r="BR30" s="44"/>
      <c r="BS30" s="44"/>
      <c r="BT30" s="44"/>
      <c r="BU30" s="44"/>
      <c r="BV30" s="44"/>
      <c r="BW30" s="44"/>
      <c r="BX30" s="44"/>
      <c r="BY30" s="44"/>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4"/>
      <c r="BN31" s="44"/>
      <c r="BO31" s="44"/>
      <c r="BP31" s="44"/>
      <c r="BQ31" s="44"/>
      <c r="BR31" s="44"/>
      <c r="BS31" s="44"/>
      <c r="BT31" s="44"/>
      <c r="BU31" s="44"/>
      <c r="BV31" s="44"/>
      <c r="BW31" s="44"/>
      <c r="BX31" s="44"/>
      <c r="BY31" s="44"/>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4"/>
      <c r="BN32" s="44"/>
      <c r="BO32" s="44"/>
      <c r="BP32" s="44"/>
      <c r="BQ32" s="44"/>
      <c r="BR32" s="44"/>
      <c r="BS32" s="44"/>
      <c r="BT32" s="44"/>
      <c r="BU32" s="44"/>
      <c r="BV32" s="44"/>
      <c r="BW32" s="44"/>
      <c r="BX32" s="44"/>
      <c r="BY32" s="44"/>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4"/>
      <c r="BN33" s="44"/>
      <c r="BO33" s="44"/>
      <c r="BP33" s="44"/>
      <c r="BQ33" s="44"/>
      <c r="BR33" s="44"/>
      <c r="BS33" s="44"/>
      <c r="BT33" s="44"/>
      <c r="BU33" s="44"/>
      <c r="BV33" s="44"/>
      <c r="BW33" s="44"/>
      <c r="BX33" s="44"/>
      <c r="BY33" s="44"/>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4"/>
      <c r="BN34" s="44"/>
      <c r="BO34" s="44"/>
      <c r="BP34" s="44"/>
      <c r="BQ34" s="44"/>
      <c r="BR34" s="44"/>
      <c r="BS34" s="44"/>
      <c r="BT34" s="44"/>
      <c r="BU34" s="44"/>
      <c r="BV34" s="44"/>
      <c r="BW34" s="44"/>
      <c r="BX34" s="44"/>
      <c r="BY34" s="44"/>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4"/>
      <c r="BN35" s="44"/>
      <c r="BO35" s="44"/>
      <c r="BP35" s="44"/>
      <c r="BQ35" s="44"/>
      <c r="BR35" s="44"/>
      <c r="BS35" s="44"/>
      <c r="BT35" s="44"/>
      <c r="BU35" s="44"/>
      <c r="BV35" s="44"/>
      <c r="BW35" s="44"/>
      <c r="BX35" s="44"/>
      <c r="BY35" s="44"/>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4"/>
      <c r="BN36" s="44"/>
      <c r="BO36" s="44"/>
      <c r="BP36" s="44"/>
      <c r="BQ36" s="44"/>
      <c r="BR36" s="44"/>
      <c r="BS36" s="44"/>
      <c r="BT36" s="44"/>
      <c r="BU36" s="44"/>
      <c r="BV36" s="44"/>
      <c r="BW36" s="44"/>
      <c r="BX36" s="44"/>
      <c r="BY36" s="44"/>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4"/>
      <c r="BN37" s="44"/>
      <c r="BO37" s="44"/>
      <c r="BP37" s="44"/>
      <c r="BQ37" s="44"/>
      <c r="BR37" s="44"/>
      <c r="BS37" s="44"/>
      <c r="BT37" s="44"/>
      <c r="BU37" s="44"/>
      <c r="BV37" s="44"/>
      <c r="BW37" s="44"/>
      <c r="BX37" s="44"/>
      <c r="BY37" s="44"/>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4"/>
      <c r="BN38" s="44"/>
      <c r="BO38" s="44"/>
      <c r="BP38" s="44"/>
      <c r="BQ38" s="44"/>
      <c r="BR38" s="44"/>
      <c r="BS38" s="44"/>
      <c r="BT38" s="44"/>
      <c r="BU38" s="44"/>
      <c r="BV38" s="44"/>
      <c r="BW38" s="44"/>
      <c r="BX38" s="44"/>
      <c r="BY38" s="44"/>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4"/>
      <c r="BN39" s="44"/>
      <c r="BO39" s="44"/>
      <c r="BP39" s="44"/>
      <c r="BQ39" s="44"/>
      <c r="BR39" s="44"/>
      <c r="BS39" s="44"/>
      <c r="BT39" s="44"/>
      <c r="BU39" s="44"/>
      <c r="BV39" s="44"/>
      <c r="BW39" s="44"/>
      <c r="BX39" s="44"/>
      <c r="BY39" s="44"/>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4"/>
      <c r="BN40" s="44"/>
      <c r="BO40" s="44"/>
      <c r="BP40" s="44"/>
      <c r="BQ40" s="44"/>
      <c r="BR40" s="44"/>
      <c r="BS40" s="44"/>
      <c r="BT40" s="44"/>
      <c r="BU40" s="44"/>
      <c r="BV40" s="44"/>
      <c r="BW40" s="44"/>
      <c r="BX40" s="44"/>
      <c r="BY40" s="44"/>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4"/>
      <c r="BN41" s="44"/>
      <c r="BO41" s="44"/>
      <c r="BP41" s="44"/>
      <c r="BQ41" s="44"/>
      <c r="BR41" s="44"/>
      <c r="BS41" s="44"/>
      <c r="BT41" s="44"/>
      <c r="BU41" s="44"/>
      <c r="BV41" s="44"/>
      <c r="BW41" s="44"/>
      <c r="BX41" s="44"/>
      <c r="BY41" s="44"/>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4"/>
      <c r="BN42" s="44"/>
      <c r="BO42" s="44"/>
      <c r="BP42" s="44"/>
      <c r="BQ42" s="44"/>
      <c r="BR42" s="44"/>
      <c r="BS42" s="44"/>
      <c r="BT42" s="44"/>
      <c r="BU42" s="44"/>
      <c r="BV42" s="44"/>
      <c r="BW42" s="44"/>
      <c r="BX42" s="44"/>
      <c r="BY42" s="44"/>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4"/>
      <c r="BN43" s="44"/>
      <c r="BO43" s="44"/>
      <c r="BP43" s="44"/>
      <c r="BQ43" s="44"/>
      <c r="BR43" s="44"/>
      <c r="BS43" s="44"/>
      <c r="BT43" s="44"/>
      <c r="BU43" s="44"/>
      <c r="BV43" s="44"/>
      <c r="BW43" s="44"/>
      <c r="BX43" s="44"/>
      <c r="BY43" s="44"/>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3"/>
      <c r="BN44" s="43"/>
      <c r="BO44" s="43"/>
      <c r="BP44" s="43"/>
      <c r="BQ44" s="43"/>
      <c r="BR44" s="43"/>
      <c r="BS44" s="43"/>
      <c r="BT44" s="43"/>
      <c r="BU44" s="43"/>
      <c r="BV44" s="43"/>
      <c r="BW44" s="43"/>
      <c r="BX44" s="43"/>
      <c r="BY44" s="43"/>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1"/>
      <c r="BN45" s="41"/>
      <c r="BO45" s="41"/>
      <c r="BP45" s="41"/>
      <c r="BQ45" s="41"/>
      <c r="BR45" s="41"/>
      <c r="BS45" s="41"/>
      <c r="BT45" s="41"/>
      <c r="BU45" s="41"/>
      <c r="BV45" s="41"/>
      <c r="BW45" s="41"/>
      <c r="BX45" s="41"/>
      <c r="BY45" s="41"/>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2"/>
      <c r="BN46" s="42"/>
      <c r="BO46" s="42"/>
      <c r="BP46" s="42"/>
      <c r="BQ46" s="42"/>
      <c r="BR46" s="42"/>
      <c r="BS46" s="42"/>
      <c r="BT46" s="42"/>
      <c r="BU46" s="42"/>
      <c r="BV46" s="42"/>
      <c r="BW46" s="42"/>
      <c r="BX46" s="42"/>
      <c r="BY46" s="42"/>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5" t="s">
        <v>113</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5"/>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5"/>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5"/>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5"/>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5"/>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5"/>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5"/>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5"/>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5"/>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5"/>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5"/>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5"/>
      <c r="BM59" s="44"/>
      <c r="BN59" s="44"/>
      <c r="BO59" s="44"/>
      <c r="BP59" s="44"/>
      <c r="BQ59" s="44"/>
      <c r="BR59" s="44"/>
      <c r="BS59" s="44"/>
      <c r="BT59" s="44"/>
      <c r="BU59" s="44"/>
      <c r="BV59" s="44"/>
      <c r="BW59" s="44"/>
      <c r="BX59" s="44"/>
      <c r="BY59" s="44"/>
      <c r="BZ59" s="54"/>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5"/>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5"/>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5"/>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6"/>
      <c r="BM63" s="43"/>
      <c r="BN63" s="43"/>
      <c r="BO63" s="43"/>
      <c r="BP63" s="43"/>
      <c r="BQ63" s="43"/>
      <c r="BR63" s="43"/>
      <c r="BS63" s="43"/>
      <c r="BT63" s="43"/>
      <c r="BU63" s="43"/>
      <c r="BV63" s="43"/>
      <c r="BW63" s="43"/>
      <c r="BX63" s="43"/>
      <c r="BY63" s="43"/>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1"/>
      <c r="BN64" s="41"/>
      <c r="BO64" s="41"/>
      <c r="BP64" s="41"/>
      <c r="BQ64" s="41"/>
      <c r="BR64" s="41"/>
      <c r="BS64" s="41"/>
      <c r="BT64" s="41"/>
      <c r="BU64" s="41"/>
      <c r="BV64" s="41"/>
      <c r="BW64" s="41"/>
      <c r="BX64" s="41"/>
      <c r="BY64" s="41"/>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2"/>
      <c r="BN65" s="42"/>
      <c r="BO65" s="42"/>
      <c r="BP65" s="42"/>
      <c r="BQ65" s="42"/>
      <c r="BR65" s="42"/>
      <c r="BS65" s="42"/>
      <c r="BT65" s="42"/>
      <c r="BU65" s="42"/>
      <c r="BV65" s="42"/>
      <c r="BW65" s="42"/>
      <c r="BX65" s="42"/>
      <c r="BY65" s="42"/>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5" t="s">
        <v>112</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5"/>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5"/>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5"/>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5"/>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5"/>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5"/>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5"/>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5"/>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5"/>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5"/>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5"/>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5"/>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5"/>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5"/>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5"/>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6"/>
      <c r="BM82" s="43"/>
      <c r="BN82" s="43"/>
      <c r="BO82" s="43"/>
      <c r="BP82" s="43"/>
      <c r="BQ82" s="43"/>
      <c r="BR82" s="43"/>
      <c r="BS82" s="43"/>
      <c r="BT82" s="43"/>
      <c r="BU82" s="43"/>
      <c r="BV82" s="43"/>
      <c r="BW82" s="43"/>
      <c r="BX82" s="43"/>
      <c r="BY82" s="43"/>
      <c r="BZ82" s="55"/>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14</v>
      </c>
      <c r="J84" s="12" t="s">
        <v>47</v>
      </c>
      <c r="K84" s="12" t="s">
        <v>48</v>
      </c>
      <c r="L84" s="12" t="s">
        <v>1</v>
      </c>
      <c r="M84" s="12" t="s">
        <v>34</v>
      </c>
      <c r="N84" s="12" t="s">
        <v>49</v>
      </c>
      <c r="O84" s="12" t="s">
        <v>51</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mZpYPF/o/8/HmD8bTnZezz2BbfVehoMu+HmfNLmztLRxgZHt6meIjM8Y8JA91HKE+2KLpifLrKcTFXbOQ88wQ==" saltValue="zMUotP09gxkJHS/rSSUeR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7" t="s">
        <v>54</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20</v>
      </c>
      <c r="B3" s="59" t="s">
        <v>0</v>
      </c>
      <c r="C3" s="59" t="s">
        <v>56</v>
      </c>
      <c r="D3" s="59" t="s">
        <v>57</v>
      </c>
      <c r="E3" s="59" t="s">
        <v>7</v>
      </c>
      <c r="F3" s="59" t="s">
        <v>6</v>
      </c>
      <c r="G3" s="59" t="s">
        <v>26</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7" t="s">
        <v>59</v>
      </c>
      <c r="B4" s="60"/>
      <c r="C4" s="60"/>
      <c r="D4" s="60"/>
      <c r="E4" s="60"/>
      <c r="F4" s="60"/>
      <c r="G4" s="60"/>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29</v>
      </c>
      <c r="AV4" s="77"/>
      <c r="AW4" s="77"/>
      <c r="AX4" s="77"/>
      <c r="AY4" s="77"/>
      <c r="AZ4" s="77"/>
      <c r="BA4" s="77"/>
      <c r="BB4" s="77"/>
      <c r="BC4" s="77"/>
      <c r="BD4" s="77"/>
      <c r="BE4" s="77"/>
      <c r="BF4" s="77" t="s">
        <v>60</v>
      </c>
      <c r="BG4" s="77"/>
      <c r="BH4" s="77"/>
      <c r="BI4" s="77"/>
      <c r="BJ4" s="77"/>
      <c r="BK4" s="77"/>
      <c r="BL4" s="77"/>
      <c r="BM4" s="77"/>
      <c r="BN4" s="77"/>
      <c r="BO4" s="77"/>
      <c r="BP4" s="77"/>
      <c r="BQ4" s="77" t="s">
        <v>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7" t="s">
        <v>68</v>
      </c>
      <c r="B5" s="61"/>
      <c r="C5" s="61"/>
      <c r="D5" s="61"/>
      <c r="E5" s="61"/>
      <c r="F5" s="61"/>
      <c r="G5" s="61"/>
      <c r="H5" s="67" t="s">
        <v>55</v>
      </c>
      <c r="I5" s="67" t="s">
        <v>69</v>
      </c>
      <c r="J5" s="67" t="s">
        <v>70</v>
      </c>
      <c r="K5" s="67" t="s">
        <v>71</v>
      </c>
      <c r="L5" s="67" t="s">
        <v>72</v>
      </c>
      <c r="M5" s="67" t="s">
        <v>8</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42</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6" customFormat="1">
      <c r="A6" s="57" t="s">
        <v>94</v>
      </c>
      <c r="B6" s="62">
        <f t="shared" ref="B6:X6" si="1">B7</f>
        <v>2023</v>
      </c>
      <c r="C6" s="62">
        <f t="shared" si="1"/>
        <v>372056</v>
      </c>
      <c r="D6" s="62">
        <f t="shared" si="1"/>
        <v>46</v>
      </c>
      <c r="E6" s="62">
        <f t="shared" si="1"/>
        <v>17</v>
      </c>
      <c r="F6" s="62">
        <f t="shared" si="1"/>
        <v>1</v>
      </c>
      <c r="G6" s="62">
        <f t="shared" si="1"/>
        <v>0</v>
      </c>
      <c r="H6" s="62" t="str">
        <f t="shared" si="1"/>
        <v>香川県　観音寺市</v>
      </c>
      <c r="I6" s="62" t="str">
        <f t="shared" si="1"/>
        <v>法適用</v>
      </c>
      <c r="J6" s="62" t="str">
        <f t="shared" si="1"/>
        <v>下水道事業</v>
      </c>
      <c r="K6" s="62" t="str">
        <f t="shared" si="1"/>
        <v>公共下水道</v>
      </c>
      <c r="L6" s="62" t="str">
        <f t="shared" si="1"/>
        <v>Cc1</v>
      </c>
      <c r="M6" s="62" t="str">
        <f t="shared" si="1"/>
        <v>非設置</v>
      </c>
      <c r="N6" s="70" t="str">
        <f t="shared" si="1"/>
        <v>-</v>
      </c>
      <c r="O6" s="70">
        <f t="shared" si="1"/>
        <v>53.63</v>
      </c>
      <c r="P6" s="70">
        <f t="shared" si="1"/>
        <v>19.95</v>
      </c>
      <c r="Q6" s="70">
        <f t="shared" si="1"/>
        <v>71.39</v>
      </c>
      <c r="R6" s="70">
        <f t="shared" si="1"/>
        <v>3217</v>
      </c>
      <c r="S6" s="70">
        <f t="shared" si="1"/>
        <v>57071</v>
      </c>
      <c r="T6" s="70">
        <f t="shared" si="1"/>
        <v>117.83</v>
      </c>
      <c r="U6" s="70">
        <f t="shared" si="1"/>
        <v>484.35</v>
      </c>
      <c r="V6" s="70">
        <f t="shared" si="1"/>
        <v>11331</v>
      </c>
      <c r="W6" s="70">
        <f t="shared" si="1"/>
        <v>3.68</v>
      </c>
      <c r="X6" s="70">
        <f t="shared" si="1"/>
        <v>3079.08</v>
      </c>
      <c r="Y6" s="78" t="str">
        <f t="shared" ref="Y6:AH6" si="2">IF(Y7="",NA(),Y7)</f>
        <v>-</v>
      </c>
      <c r="Z6" s="78">
        <f t="shared" si="2"/>
        <v>94.67</v>
      </c>
      <c r="AA6" s="78">
        <f t="shared" si="2"/>
        <v>101.47</v>
      </c>
      <c r="AB6" s="78">
        <f t="shared" si="2"/>
        <v>99.11</v>
      </c>
      <c r="AC6" s="78">
        <f t="shared" si="2"/>
        <v>101.44</v>
      </c>
      <c r="AD6" s="78" t="str">
        <f t="shared" si="2"/>
        <v>-</v>
      </c>
      <c r="AE6" s="78">
        <f t="shared" si="2"/>
        <v>106.5</v>
      </c>
      <c r="AF6" s="78">
        <f t="shared" si="2"/>
        <v>106.22</v>
      </c>
      <c r="AG6" s="78">
        <f t="shared" si="2"/>
        <v>107.01</v>
      </c>
      <c r="AH6" s="78">
        <f t="shared" si="2"/>
        <v>106.53</v>
      </c>
      <c r="AI6" s="70" t="str">
        <f>IF(AI7="","",IF(AI7="-","【-】","【"&amp;SUBSTITUTE(TEXT(AI7,"#,##0.00"),"-","△")&amp;"】"))</f>
        <v>【105.91】</v>
      </c>
      <c r="AJ6" s="78" t="str">
        <f t="shared" ref="AJ6:AS6" si="3">IF(AJ7="",NA(),AJ7)</f>
        <v>-</v>
      </c>
      <c r="AK6" s="78">
        <f t="shared" si="3"/>
        <v>10.87</v>
      </c>
      <c r="AL6" s="78">
        <f t="shared" si="3"/>
        <v>16.760000000000002</v>
      </c>
      <c r="AM6" s="78">
        <f t="shared" si="3"/>
        <v>17.12</v>
      </c>
      <c r="AN6" s="78">
        <f t="shared" si="3"/>
        <v>14.67</v>
      </c>
      <c r="AO6" s="78" t="str">
        <f t="shared" si="3"/>
        <v>-</v>
      </c>
      <c r="AP6" s="78">
        <f t="shared" si="3"/>
        <v>18.36</v>
      </c>
      <c r="AQ6" s="78">
        <f t="shared" si="3"/>
        <v>18.010000000000002</v>
      </c>
      <c r="AR6" s="78">
        <f t="shared" si="3"/>
        <v>23.86</v>
      </c>
      <c r="AS6" s="78">
        <f t="shared" si="3"/>
        <v>18.41</v>
      </c>
      <c r="AT6" s="70" t="str">
        <f>IF(AT7="","",IF(AT7="-","【-】","【"&amp;SUBSTITUTE(TEXT(AT7,"#,##0.00"),"-","△")&amp;"】"))</f>
        <v>【3.03】</v>
      </c>
      <c r="AU6" s="78" t="str">
        <f t="shared" ref="AU6:BD6" si="4">IF(AU7="",NA(),AU7)</f>
        <v>-</v>
      </c>
      <c r="AV6" s="78">
        <f t="shared" si="4"/>
        <v>36.4</v>
      </c>
      <c r="AW6" s="78">
        <f t="shared" si="4"/>
        <v>64.73</v>
      </c>
      <c r="AX6" s="78">
        <f t="shared" si="4"/>
        <v>28.59</v>
      </c>
      <c r="AY6" s="78">
        <f t="shared" si="4"/>
        <v>46.69</v>
      </c>
      <c r="AZ6" s="78" t="str">
        <f t="shared" si="4"/>
        <v>-</v>
      </c>
      <c r="BA6" s="78">
        <f t="shared" si="4"/>
        <v>55.6</v>
      </c>
      <c r="BB6" s="78">
        <f t="shared" si="4"/>
        <v>59.4</v>
      </c>
      <c r="BC6" s="78">
        <f t="shared" si="4"/>
        <v>68.27</v>
      </c>
      <c r="BD6" s="78">
        <f t="shared" si="4"/>
        <v>74.790000000000006</v>
      </c>
      <c r="BE6" s="70" t="str">
        <f>IF(BE7="","",IF(BE7="-","【-】","【"&amp;SUBSTITUTE(TEXT(BE7,"#,##0.00"),"-","△")&amp;"】"))</f>
        <v>【78.43】</v>
      </c>
      <c r="BF6" s="78" t="str">
        <f t="shared" ref="BF6:BO6" si="5">IF(BF7="",NA(),BF7)</f>
        <v>-</v>
      </c>
      <c r="BG6" s="78">
        <f t="shared" si="5"/>
        <v>533.66999999999996</v>
      </c>
      <c r="BH6" s="78">
        <f t="shared" si="5"/>
        <v>581.04</v>
      </c>
      <c r="BI6" s="78">
        <f t="shared" si="5"/>
        <v>552.33000000000004</v>
      </c>
      <c r="BJ6" s="78">
        <f t="shared" si="5"/>
        <v>415.31</v>
      </c>
      <c r="BK6" s="78" t="str">
        <f t="shared" si="5"/>
        <v>-</v>
      </c>
      <c r="BL6" s="78">
        <f t="shared" si="5"/>
        <v>789.08</v>
      </c>
      <c r="BM6" s="78">
        <f t="shared" si="5"/>
        <v>747.84</v>
      </c>
      <c r="BN6" s="78">
        <f t="shared" si="5"/>
        <v>804.98</v>
      </c>
      <c r="BO6" s="78">
        <f t="shared" si="5"/>
        <v>767.56</v>
      </c>
      <c r="BP6" s="70" t="str">
        <f>IF(BP7="","",IF(BP7="-","【-】","【"&amp;SUBSTITUTE(TEXT(BP7,"#,##0.00"),"-","△")&amp;"】"))</f>
        <v>【630.82】</v>
      </c>
      <c r="BQ6" s="78" t="str">
        <f t="shared" ref="BQ6:BZ6" si="6">IF(BQ7="",NA(),BQ7)</f>
        <v>-</v>
      </c>
      <c r="BR6" s="78">
        <f t="shared" si="6"/>
        <v>97.27</v>
      </c>
      <c r="BS6" s="78">
        <f t="shared" si="6"/>
        <v>96.68</v>
      </c>
      <c r="BT6" s="78">
        <f t="shared" si="6"/>
        <v>95.5</v>
      </c>
      <c r="BU6" s="78">
        <f t="shared" si="6"/>
        <v>95.29</v>
      </c>
      <c r="BV6" s="78" t="str">
        <f t="shared" si="6"/>
        <v>-</v>
      </c>
      <c r="BW6" s="78">
        <f t="shared" si="6"/>
        <v>88.25</v>
      </c>
      <c r="BX6" s="78">
        <f t="shared" si="6"/>
        <v>90.17</v>
      </c>
      <c r="BY6" s="78">
        <f t="shared" si="6"/>
        <v>88.71</v>
      </c>
      <c r="BZ6" s="78">
        <f t="shared" si="6"/>
        <v>90.23</v>
      </c>
      <c r="CA6" s="70" t="str">
        <f>IF(CA7="","",IF(CA7="-","【-】","【"&amp;SUBSTITUTE(TEXT(CA7,"#,##0.00"),"-","△")&amp;"】"))</f>
        <v>【97.81】</v>
      </c>
      <c r="CB6" s="78" t="str">
        <f t="shared" ref="CB6:CK6" si="7">IF(CB7="",NA(),CB7)</f>
        <v>-</v>
      </c>
      <c r="CC6" s="78">
        <f t="shared" si="7"/>
        <v>184.91</v>
      </c>
      <c r="CD6" s="78">
        <f t="shared" si="7"/>
        <v>201.68</v>
      </c>
      <c r="CE6" s="78">
        <f t="shared" si="7"/>
        <v>204.3</v>
      </c>
      <c r="CF6" s="78">
        <f t="shared" si="7"/>
        <v>213.73</v>
      </c>
      <c r="CG6" s="78" t="str">
        <f t="shared" si="7"/>
        <v>-</v>
      </c>
      <c r="CH6" s="78">
        <f t="shared" si="7"/>
        <v>176.37</v>
      </c>
      <c r="CI6" s="78">
        <f t="shared" si="7"/>
        <v>173.17</v>
      </c>
      <c r="CJ6" s="78">
        <f t="shared" si="7"/>
        <v>174.8</v>
      </c>
      <c r="CK6" s="78">
        <f t="shared" si="7"/>
        <v>170.2</v>
      </c>
      <c r="CL6" s="70" t="str">
        <f>IF(CL7="","",IF(CL7="-","【-】","【"&amp;SUBSTITUTE(TEXT(CL7,"#,##0.00"),"-","△")&amp;"】"))</f>
        <v>【138.75】</v>
      </c>
      <c r="CM6" s="78" t="str">
        <f t="shared" ref="CM6:CV6" si="8">IF(CM7="",NA(),CM7)</f>
        <v>-</v>
      </c>
      <c r="CN6" s="78">
        <f t="shared" si="8"/>
        <v>50.58</v>
      </c>
      <c r="CO6" s="78">
        <f t="shared" si="8"/>
        <v>51.17</v>
      </c>
      <c r="CP6" s="78">
        <f t="shared" si="8"/>
        <v>48.57</v>
      </c>
      <c r="CQ6" s="78">
        <f t="shared" si="8"/>
        <v>48.02</v>
      </c>
      <c r="CR6" s="78" t="str">
        <f t="shared" si="8"/>
        <v>-</v>
      </c>
      <c r="CS6" s="78">
        <f t="shared" si="8"/>
        <v>56.72</v>
      </c>
      <c r="CT6" s="78">
        <f t="shared" si="8"/>
        <v>56.43</v>
      </c>
      <c r="CU6" s="78">
        <f t="shared" si="8"/>
        <v>55.82</v>
      </c>
      <c r="CV6" s="78">
        <f t="shared" si="8"/>
        <v>56.51</v>
      </c>
      <c r="CW6" s="70" t="str">
        <f>IF(CW7="","",IF(CW7="-","【-】","【"&amp;SUBSTITUTE(TEXT(CW7,"#,##0.00"),"-","△")&amp;"】"))</f>
        <v>【58.94】</v>
      </c>
      <c r="CX6" s="78" t="str">
        <f t="shared" ref="CX6:DG6" si="9">IF(CX7="",NA(),CX7)</f>
        <v>-</v>
      </c>
      <c r="CY6" s="78">
        <f t="shared" si="9"/>
        <v>85.53</v>
      </c>
      <c r="CZ6" s="78">
        <f t="shared" si="9"/>
        <v>85.63</v>
      </c>
      <c r="DA6" s="78">
        <f t="shared" si="9"/>
        <v>85.71</v>
      </c>
      <c r="DB6" s="78">
        <f t="shared" si="9"/>
        <v>85.8</v>
      </c>
      <c r="DC6" s="78" t="str">
        <f t="shared" si="9"/>
        <v>-</v>
      </c>
      <c r="DD6" s="78">
        <f t="shared" si="9"/>
        <v>90.72</v>
      </c>
      <c r="DE6" s="78">
        <f t="shared" si="9"/>
        <v>91.07</v>
      </c>
      <c r="DF6" s="78">
        <f t="shared" si="9"/>
        <v>90.67</v>
      </c>
      <c r="DG6" s="78">
        <f t="shared" si="9"/>
        <v>90.62</v>
      </c>
      <c r="DH6" s="70" t="str">
        <f>IF(DH7="","",IF(DH7="-","【-】","【"&amp;SUBSTITUTE(TEXT(DH7,"#,##0.00"),"-","△")&amp;"】"))</f>
        <v>【95.91】</v>
      </c>
      <c r="DI6" s="78" t="str">
        <f t="shared" ref="DI6:DR6" si="10">IF(DI7="",NA(),DI7)</f>
        <v>-</v>
      </c>
      <c r="DJ6" s="78">
        <f t="shared" si="10"/>
        <v>4.59</v>
      </c>
      <c r="DK6" s="78">
        <f t="shared" si="10"/>
        <v>8.76</v>
      </c>
      <c r="DL6" s="78">
        <f t="shared" si="10"/>
        <v>13.16</v>
      </c>
      <c r="DM6" s="78">
        <f t="shared" si="10"/>
        <v>17.59</v>
      </c>
      <c r="DN6" s="78" t="str">
        <f t="shared" si="10"/>
        <v>-</v>
      </c>
      <c r="DO6" s="78">
        <f t="shared" si="10"/>
        <v>20.78</v>
      </c>
      <c r="DP6" s="78">
        <f t="shared" si="10"/>
        <v>23.54</v>
      </c>
      <c r="DQ6" s="78">
        <f t="shared" si="10"/>
        <v>25.86</v>
      </c>
      <c r="DR6" s="78">
        <f t="shared" si="10"/>
        <v>26.9</v>
      </c>
      <c r="DS6" s="70" t="str">
        <f>IF(DS7="","",IF(DS7="-","【-】","【"&amp;SUBSTITUTE(TEXT(DS7,"#,##0.00"),"-","△")&amp;"】"))</f>
        <v>【41.09】</v>
      </c>
      <c r="DT6" s="78" t="str">
        <f t="shared" ref="DT6:EC6" si="11">IF(DT7="",NA(),DT7)</f>
        <v>-</v>
      </c>
      <c r="DU6" s="70">
        <f t="shared" si="11"/>
        <v>0</v>
      </c>
      <c r="DV6" s="70">
        <f t="shared" si="11"/>
        <v>0</v>
      </c>
      <c r="DW6" s="78">
        <f t="shared" si="11"/>
        <v>1.1000000000000001</v>
      </c>
      <c r="DX6" s="78">
        <f t="shared" si="11"/>
        <v>1.0900000000000001</v>
      </c>
      <c r="DY6" s="78" t="str">
        <f t="shared" si="11"/>
        <v>-</v>
      </c>
      <c r="DZ6" s="78">
        <f t="shared" si="11"/>
        <v>1.34</v>
      </c>
      <c r="EA6" s="78">
        <f t="shared" si="11"/>
        <v>1.5</v>
      </c>
      <c r="EB6" s="78">
        <f t="shared" si="11"/>
        <v>1.4</v>
      </c>
      <c r="EC6" s="78">
        <f t="shared" si="11"/>
        <v>2.08</v>
      </c>
      <c r="ED6" s="70" t="str">
        <f>IF(ED7="","",IF(ED7="-","【-】","【"&amp;SUBSTITUTE(TEXT(ED7,"#,##0.00"),"-","△")&amp;"】"))</f>
        <v>【8.68】</v>
      </c>
      <c r="EE6" s="78" t="str">
        <f t="shared" ref="EE6:EN6" si="12">IF(EE7="",NA(),EE7)</f>
        <v>-</v>
      </c>
      <c r="EF6" s="78">
        <f t="shared" si="12"/>
        <v>4.1100000000000003</v>
      </c>
      <c r="EG6" s="70">
        <f t="shared" si="12"/>
        <v>0</v>
      </c>
      <c r="EH6" s="70">
        <f t="shared" si="12"/>
        <v>0</v>
      </c>
      <c r="EI6" s="70">
        <f t="shared" si="12"/>
        <v>0</v>
      </c>
      <c r="EJ6" s="78" t="str">
        <f t="shared" si="12"/>
        <v>-</v>
      </c>
      <c r="EK6" s="78">
        <f t="shared" si="12"/>
        <v>0.15</v>
      </c>
      <c r="EL6" s="78">
        <f t="shared" si="12"/>
        <v>0.15</v>
      </c>
      <c r="EM6" s="78">
        <f t="shared" si="12"/>
        <v>0.12</v>
      </c>
      <c r="EN6" s="78">
        <f t="shared" si="12"/>
        <v>9.e-002</v>
      </c>
      <c r="EO6" s="70" t="str">
        <f>IF(EO7="","",IF(EO7="-","【-】","【"&amp;SUBSTITUTE(TEXT(EO7,"#,##0.00"),"-","△")&amp;"】"))</f>
        <v>【0.22】</v>
      </c>
    </row>
    <row r="7" spans="1:148" s="56" customFormat="1">
      <c r="A7" s="57"/>
      <c r="B7" s="63">
        <v>2023</v>
      </c>
      <c r="C7" s="63">
        <v>372056</v>
      </c>
      <c r="D7" s="63">
        <v>46</v>
      </c>
      <c r="E7" s="63">
        <v>17</v>
      </c>
      <c r="F7" s="63">
        <v>1</v>
      </c>
      <c r="G7" s="63">
        <v>0</v>
      </c>
      <c r="H7" s="63" t="s">
        <v>95</v>
      </c>
      <c r="I7" s="63" t="s">
        <v>96</v>
      </c>
      <c r="J7" s="63" t="s">
        <v>97</v>
      </c>
      <c r="K7" s="63" t="s">
        <v>98</v>
      </c>
      <c r="L7" s="63" t="s">
        <v>99</v>
      </c>
      <c r="M7" s="63" t="s">
        <v>100</v>
      </c>
      <c r="N7" s="71" t="s">
        <v>101</v>
      </c>
      <c r="O7" s="71">
        <v>53.63</v>
      </c>
      <c r="P7" s="71">
        <v>19.95</v>
      </c>
      <c r="Q7" s="71">
        <v>71.39</v>
      </c>
      <c r="R7" s="71">
        <v>3217</v>
      </c>
      <c r="S7" s="71">
        <v>57071</v>
      </c>
      <c r="T7" s="71">
        <v>117.83</v>
      </c>
      <c r="U7" s="71">
        <v>484.35</v>
      </c>
      <c r="V7" s="71">
        <v>11331</v>
      </c>
      <c r="W7" s="71">
        <v>3.68</v>
      </c>
      <c r="X7" s="71">
        <v>3079.08</v>
      </c>
      <c r="Y7" s="71" t="s">
        <v>101</v>
      </c>
      <c r="Z7" s="71">
        <v>94.67</v>
      </c>
      <c r="AA7" s="71">
        <v>101.47</v>
      </c>
      <c r="AB7" s="71">
        <v>99.11</v>
      </c>
      <c r="AC7" s="71">
        <v>101.44</v>
      </c>
      <c r="AD7" s="71" t="s">
        <v>101</v>
      </c>
      <c r="AE7" s="71">
        <v>106.5</v>
      </c>
      <c r="AF7" s="71">
        <v>106.22</v>
      </c>
      <c r="AG7" s="71">
        <v>107.01</v>
      </c>
      <c r="AH7" s="71">
        <v>106.53</v>
      </c>
      <c r="AI7" s="71">
        <v>105.91</v>
      </c>
      <c r="AJ7" s="71" t="s">
        <v>101</v>
      </c>
      <c r="AK7" s="71">
        <v>10.87</v>
      </c>
      <c r="AL7" s="71">
        <v>16.760000000000002</v>
      </c>
      <c r="AM7" s="71">
        <v>17.12</v>
      </c>
      <c r="AN7" s="71">
        <v>14.67</v>
      </c>
      <c r="AO7" s="71" t="s">
        <v>101</v>
      </c>
      <c r="AP7" s="71">
        <v>18.36</v>
      </c>
      <c r="AQ7" s="71">
        <v>18.010000000000002</v>
      </c>
      <c r="AR7" s="71">
        <v>23.86</v>
      </c>
      <c r="AS7" s="71">
        <v>18.41</v>
      </c>
      <c r="AT7" s="71">
        <v>3.03</v>
      </c>
      <c r="AU7" s="71" t="s">
        <v>101</v>
      </c>
      <c r="AV7" s="71">
        <v>36.4</v>
      </c>
      <c r="AW7" s="71">
        <v>64.73</v>
      </c>
      <c r="AX7" s="71">
        <v>28.59</v>
      </c>
      <c r="AY7" s="71">
        <v>46.69</v>
      </c>
      <c r="AZ7" s="71" t="s">
        <v>101</v>
      </c>
      <c r="BA7" s="71">
        <v>55.6</v>
      </c>
      <c r="BB7" s="71">
        <v>59.4</v>
      </c>
      <c r="BC7" s="71">
        <v>68.27</v>
      </c>
      <c r="BD7" s="71">
        <v>74.790000000000006</v>
      </c>
      <c r="BE7" s="71">
        <v>78.430000000000007</v>
      </c>
      <c r="BF7" s="71" t="s">
        <v>101</v>
      </c>
      <c r="BG7" s="71">
        <v>533.66999999999996</v>
      </c>
      <c r="BH7" s="71">
        <v>581.04</v>
      </c>
      <c r="BI7" s="71">
        <v>552.33000000000004</v>
      </c>
      <c r="BJ7" s="71">
        <v>415.31</v>
      </c>
      <c r="BK7" s="71" t="s">
        <v>101</v>
      </c>
      <c r="BL7" s="71">
        <v>789.08</v>
      </c>
      <c r="BM7" s="71">
        <v>747.84</v>
      </c>
      <c r="BN7" s="71">
        <v>804.98</v>
      </c>
      <c r="BO7" s="71">
        <v>767.56</v>
      </c>
      <c r="BP7" s="71">
        <v>630.82000000000005</v>
      </c>
      <c r="BQ7" s="71" t="s">
        <v>101</v>
      </c>
      <c r="BR7" s="71">
        <v>97.27</v>
      </c>
      <c r="BS7" s="71">
        <v>96.68</v>
      </c>
      <c r="BT7" s="71">
        <v>95.5</v>
      </c>
      <c r="BU7" s="71">
        <v>95.29</v>
      </c>
      <c r="BV7" s="71" t="s">
        <v>101</v>
      </c>
      <c r="BW7" s="71">
        <v>88.25</v>
      </c>
      <c r="BX7" s="71">
        <v>90.17</v>
      </c>
      <c r="BY7" s="71">
        <v>88.71</v>
      </c>
      <c r="BZ7" s="71">
        <v>90.23</v>
      </c>
      <c r="CA7" s="71">
        <v>97.81</v>
      </c>
      <c r="CB7" s="71" t="s">
        <v>101</v>
      </c>
      <c r="CC7" s="71">
        <v>184.91</v>
      </c>
      <c r="CD7" s="71">
        <v>201.68</v>
      </c>
      <c r="CE7" s="71">
        <v>204.3</v>
      </c>
      <c r="CF7" s="71">
        <v>213.73</v>
      </c>
      <c r="CG7" s="71" t="s">
        <v>101</v>
      </c>
      <c r="CH7" s="71">
        <v>176.37</v>
      </c>
      <c r="CI7" s="71">
        <v>173.17</v>
      </c>
      <c r="CJ7" s="71">
        <v>174.8</v>
      </c>
      <c r="CK7" s="71">
        <v>170.2</v>
      </c>
      <c r="CL7" s="71">
        <v>138.75</v>
      </c>
      <c r="CM7" s="71" t="s">
        <v>101</v>
      </c>
      <c r="CN7" s="71">
        <v>50.58</v>
      </c>
      <c r="CO7" s="71">
        <v>51.17</v>
      </c>
      <c r="CP7" s="71">
        <v>48.57</v>
      </c>
      <c r="CQ7" s="71">
        <v>48.02</v>
      </c>
      <c r="CR7" s="71" t="s">
        <v>101</v>
      </c>
      <c r="CS7" s="71">
        <v>56.72</v>
      </c>
      <c r="CT7" s="71">
        <v>56.43</v>
      </c>
      <c r="CU7" s="71">
        <v>55.82</v>
      </c>
      <c r="CV7" s="71">
        <v>56.51</v>
      </c>
      <c r="CW7" s="71">
        <v>58.94</v>
      </c>
      <c r="CX7" s="71" t="s">
        <v>101</v>
      </c>
      <c r="CY7" s="71">
        <v>85.53</v>
      </c>
      <c r="CZ7" s="71">
        <v>85.63</v>
      </c>
      <c r="DA7" s="71">
        <v>85.71</v>
      </c>
      <c r="DB7" s="71">
        <v>85.8</v>
      </c>
      <c r="DC7" s="71" t="s">
        <v>101</v>
      </c>
      <c r="DD7" s="71">
        <v>90.72</v>
      </c>
      <c r="DE7" s="71">
        <v>91.07</v>
      </c>
      <c r="DF7" s="71">
        <v>90.67</v>
      </c>
      <c r="DG7" s="71">
        <v>90.62</v>
      </c>
      <c r="DH7" s="71">
        <v>95.91</v>
      </c>
      <c r="DI7" s="71" t="s">
        <v>101</v>
      </c>
      <c r="DJ7" s="71">
        <v>4.59</v>
      </c>
      <c r="DK7" s="71">
        <v>8.76</v>
      </c>
      <c r="DL7" s="71">
        <v>13.16</v>
      </c>
      <c r="DM7" s="71">
        <v>17.59</v>
      </c>
      <c r="DN7" s="71" t="s">
        <v>101</v>
      </c>
      <c r="DO7" s="71">
        <v>20.78</v>
      </c>
      <c r="DP7" s="71">
        <v>23.54</v>
      </c>
      <c r="DQ7" s="71">
        <v>25.86</v>
      </c>
      <c r="DR7" s="71">
        <v>26.9</v>
      </c>
      <c r="DS7" s="71">
        <v>41.09</v>
      </c>
      <c r="DT7" s="71" t="s">
        <v>101</v>
      </c>
      <c r="DU7" s="71">
        <v>0</v>
      </c>
      <c r="DV7" s="71">
        <v>0</v>
      </c>
      <c r="DW7" s="71">
        <v>1.1000000000000001</v>
      </c>
      <c r="DX7" s="71">
        <v>1.0900000000000001</v>
      </c>
      <c r="DY7" s="71" t="s">
        <v>101</v>
      </c>
      <c r="DZ7" s="71">
        <v>1.34</v>
      </c>
      <c r="EA7" s="71">
        <v>1.5</v>
      </c>
      <c r="EB7" s="71">
        <v>1.4</v>
      </c>
      <c r="EC7" s="71">
        <v>2.08</v>
      </c>
      <c r="ED7" s="71">
        <v>8.68</v>
      </c>
      <c r="EE7" s="71" t="s">
        <v>101</v>
      </c>
      <c r="EF7" s="71">
        <v>4.1100000000000003</v>
      </c>
      <c r="EG7" s="71">
        <v>0</v>
      </c>
      <c r="EH7" s="71">
        <v>0</v>
      </c>
      <c r="EI7" s="71">
        <v>0</v>
      </c>
      <c r="EJ7" s="71" t="s">
        <v>101</v>
      </c>
      <c r="EK7" s="71">
        <v>0.15</v>
      </c>
      <c r="EL7" s="71">
        <v>0.15</v>
      </c>
      <c r="EM7" s="71">
        <v>0.12</v>
      </c>
      <c r="EN7" s="71">
        <v>9.e-002</v>
      </c>
      <c r="EO7" s="71">
        <v>0.22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8"/>
      <c r="B9" s="58" t="s">
        <v>102</v>
      </c>
      <c r="C9" s="58" t="s">
        <v>103</v>
      </c>
      <c r="D9" s="58" t="s">
        <v>104</v>
      </c>
      <c r="E9" s="58" t="s">
        <v>105</v>
      </c>
      <c r="F9" s="58"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8" t="s">
        <v>0</v>
      </c>
      <c r="B10" s="64">
        <f>DATEVALUE($B7-B11&amp;"/1/"&amp;B12)</f>
        <v>36892</v>
      </c>
      <c r="C10" s="64">
        <f>DATEVALUE($B7-C11&amp;"/1/"&amp;C12)</f>
        <v>37257</v>
      </c>
      <c r="D10" s="64">
        <f>DATEVALUE($B7-D11&amp;"/1/"&amp;D12)</f>
        <v>37623</v>
      </c>
      <c r="E10" s="64">
        <f>DATEVALUE($B7-E11&amp;"/1/"&amp;E12)</f>
        <v>37989</v>
      </c>
      <c r="F10" s="64">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2025-01-24T07:06:08Z</dcterms:created>
  <dcterms:modified xsi:type="dcterms:W3CDTF">2025-02-03T08:11:47Z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2025-02-03T08:11:47Z</vt:filetime>
  </property>
</Properties>
</file>