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ONikOqDr67gI1v9Vnwr6D9/j0Lfgwx8iQS9GLA0ESiSCYCUUNz44ZlM9nZWqelUPeYYqEFJ1DKRNtmE5dhegQ==" workbookSaltValue="7GUaN5Gk33/Dq9VH2l9UE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<sst xmlns="http://schemas.openxmlformats.org/spreadsheetml/2006/main" xmlns:r="http://schemas.openxmlformats.org/officeDocument/2006/relationships" count="114" uniqueCount="114">
  <si>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</si>
  <si>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</si>
  <si>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</si>
  <si>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</si>
  <si>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</si>
  <si>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</si>
  <si>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</si>
  <si>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</si>
  <si>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</si>
  <si>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</si>
  <si>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</si>
  <si>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</si>
  <si>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</si>
  <si>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</si>
  <si>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</si>
  <si>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</si>
  <si>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</si>
  <si>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</si>
  <si>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</si>
  <si>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</si>
  <si>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</si>
  <si>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</si>
  <si>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</si>
  <si>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</si>
  <si>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</si>
  <si>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</si>
  <si>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</si>
  <si>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</si>
  <si>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</si>
  <si>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</si>
  <si>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</si>
  <si>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</si>
  <si>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</si>
  <si>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</si>
  <si>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</si>
  <si>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</si>
  <si>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</si>
  <si>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</si>
  <si>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</si>
  <si>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</si>
  <si>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</si>
  <si>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</si>
  <si>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</si>
  <si>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</si>
  <si>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</si>
  <si>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</si>
  <si>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</si>
  <si>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</si>
  <si>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</si>
  <si>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</si>
  <si>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</si>
  <si>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</si>
  <si>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</si>
  <si>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</si>
  <si>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</si>
  <si>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</si>
  <si>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</si>
  <si>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</si>
  <si>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</si>
  <si>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</si>
  <si>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</si>
  <si>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</si>
  <si>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</si>
  <si>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</si>
  <si>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</si>
  <si>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</si>
  <si>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観音寺市にある３つの処理区のうち最も古いものは、平成５年度に事業を開始している。
①有形固定資産減価償却率が類似団体平均値を大きく下回っているが、これは令和２年度に公営企業会計へ移行してからの減価償却累計額を基に算出しているためであり、今後の上昇が見込まれる。
耐用年数を超えた管渠がなく、更新実績もないため②管渠老朽化率と③管渠改善率はともに0％である。
今年度の修繕費のような費用の増加は経営に大きな影響を及ぼすため、引き続き計画的な維持管理に努める。</t>
    <rPh sb="181" eb="184">
      <t>コンネンド</t>
    </rPh>
    <rPh sb="185" eb="188">
      <t>シュウゼンヒ</t>
    </rPh>
    <rPh sb="192" eb="194">
      <t>ヒヨウ</t>
    </rPh>
    <rPh sb="195" eb="197">
      <t>ゾウカ</t>
    </rPh>
    <rPh sb="198" eb="200">
      <t>ケイエイ</t>
    </rPh>
    <rPh sb="201" eb="202">
      <t>オオ</t>
    </rPh>
    <rPh sb="204" eb="206">
      <t>エイキョウ</t>
    </rPh>
    <rPh sb="207" eb="208">
      <t>オヨ</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</si>
  <si>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</si>
  <si>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</si>
  <si>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</si>
  <si>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</si>
  <si>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</si>
  <si>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</si>
  <si>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</si>
  <si>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</si>
  <si>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</si>
  <si>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</si>
  <si>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</si>
  <si>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</si>
  <si>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</si>
  <si>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</si>
  <si>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</si>
  <si>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</si>
  <si>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</si>
  <si>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</si>
  <si>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</si>
  <si>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</si>
  <si>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</si>
  <si>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</si>
  <si>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</si>
  <si>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</si>
  <si>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</si>
  <si>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</si>
  <si>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</si>
  <si>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</si>
  <si>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</si>
  <si>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香川県　観音寺市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</si>
  <si>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</si>
  <si>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</si>
  <si>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</si>
  <si>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</si>
  <si>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</si>
  <si>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</si>
  <si>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</si>
  <si>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</si>
  <si>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</si>
  <si>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</si>
  <si>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</si>
  <si>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</si>
  <si>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</si>
  <si>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</si>
  <si>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</si>
  <si>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①経常収支比率が100%を下回り、⑤経費回収率も低下、⑥汚水処理原価が上昇した。いずれも、処理場設備に修繕を要し、汚水処理費が増大したことに起因する。
②累積欠損金比率が0％ではあるものの、⑤経費回収率は低水準で推移しており、依然として使用料で回収できない費用を一般会計からの繰入金で賄っている状況である。
⑧</t>
    </r>
    <r>
      <rPr>
        <sz val="11"/>
        <color auto="1"/>
        <rFont val="ＭＳ ゴシック"/>
      </rPr>
      <t xml:space="preserve">水洗化率が改善したものの、今後大幅に上昇することは考えにくく、経営改善のためには、類似団体平均値に対して高水準にある⑥汚水処理原価を抑制すべく、引き続き汚水処理費の削減に取り組む。
</t>
    </r>
    <r>
      <rPr>
        <sz val="11"/>
        <color rgb="FFFF0000"/>
        <rFont val="ＭＳ ゴシック"/>
      </rPr>
      <t xml:space="preserve">
</t>
    </r>
    <r>
      <rPr>
        <sz val="11"/>
        <color auto="1"/>
        <rFont val="ＭＳ ゴシック"/>
      </rPr>
      <t>③流動比率は、類似団体平均値を大きく上回り、④企業債残高対事業規模比率は、一般会計からの繰入金で償還額全額を賄っているため0％である。</t>
    </r>
    <rPh sb="13" eb="15">
      <t>シタマワ</t>
    </rPh>
    <rPh sb="24" eb="26">
      <t>テイカ</t>
    </rPh>
    <rPh sb="35" eb="37">
      <t>ジョウショウ</t>
    </rPh>
    <rPh sb="45" eb="48">
      <t>ショリジョウ</t>
    </rPh>
    <rPh sb="48" eb="50">
      <t>セツビ</t>
    </rPh>
    <rPh sb="51" eb="53">
      <t>シュウゼン</t>
    </rPh>
    <rPh sb="54" eb="55">
      <t>ヨウ</t>
    </rPh>
    <rPh sb="57" eb="59">
      <t>オスイ</t>
    </rPh>
    <rPh sb="59" eb="62">
      <t>ショリヒ</t>
    </rPh>
    <rPh sb="63" eb="65">
      <t>ゾウダイ</t>
    </rPh>
    <rPh sb="70" eb="72">
      <t>キイン</t>
    </rPh>
    <rPh sb="114" eb="116">
      <t>イゼン</t>
    </rPh>
    <rPh sb="162" eb="164">
      <t>カイゼン</t>
    </rPh>
    <rPh sb="170" eb="172">
      <t>コンゴ</t>
    </rPh>
    <rPh sb="172" eb="174">
      <t>オオハバ</t>
    </rPh>
    <rPh sb="175" eb="177">
      <t>ジョウショウ</t>
    </rPh>
    <rPh sb="182" eb="183">
      <t>カンガ</t>
    </rPh>
    <rPh sb="188" eb="190">
      <t>ケイエイ</t>
    </rPh>
    <rPh sb="190" eb="192">
      <t>カイゼン</t>
    </rPh>
    <rPh sb="209" eb="212">
      <t>コウスイジュン</t>
    </rPh>
    <rPh sb="223" eb="225">
      <t>ヨクセイ</t>
    </rPh>
    <phoneticPr fontId="1"/>
  </si>
  <si>
    <t>経費回収率が低く、一般会計からの繰入金に依存した経営状況が続いており、改善のために維持管理費削減に継続して取り組む。
安定したサービス提供の実現のため、人口減少や施設の老朽化、物価上昇等の現状を踏まえた経営戦略（令和６年度末改定予定）に基づき、改修や施設規模の適正化のみならず、施設の統廃合を含めた抜本的な改革を検討する。</t>
    <rPh sb="35" eb="37">
      <t>カイゼン</t>
    </rPh>
    <rPh sb="139" eb="141">
      <t>シセツ</t>
    </rPh>
    <rPh sb="142" eb="145">
      <t>トウハイゴウ</t>
    </rPh>
    <rPh sb="146" eb="147">
      <t>フク</t>
    </rPh>
    <rPh sb="149" eb="152">
      <t>バッポンテキ</t>
    </rPh>
    <rPh sb="153" eb="155">
      <t>カイカク</t>
    </rPh>
    <rPh sb="156" eb="158">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</si>
</sst>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0.25</c:v>
                </c:pt>
                <c:pt idx="2">
                  <c:v>5.e-002</c:v>
                </c:pt>
                <c:pt idx="3">
                  <c:v>3.e-002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c:v>
                </c:pt>
                <c:pt idx="2">
                  <c:v>49.8</c:v>
                </c:pt>
                <c:pt idx="3">
                  <c:v>45.02</c:v>
                </c:pt>
                <c:pt idx="4">
                  <c:v>47.01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54.83</c:v>
                </c:pt>
                <c:pt idx="2">
                  <c:v>66.53</c:v>
                </c:pt>
                <c:pt idx="3">
                  <c:v>52.35</c:v>
                </c:pt>
                <c:pt idx="4">
                  <c:v>52.63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80.41</c:v>
                </c:pt>
                <c:pt idx="2">
                  <c:v>81.069999999999993</c:v>
                </c:pt>
                <c:pt idx="3">
                  <c:v>87.5</c:v>
                </c:pt>
                <c:pt idx="4">
                  <c:v>88.03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84.7</c:v>
                </c:pt>
                <c:pt idx="2">
                  <c:v>84.67</c:v>
                </c:pt>
                <c:pt idx="3">
                  <c:v>84.39</c:v>
                </c:pt>
                <c:pt idx="4">
                  <c:v>90.32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99.59</c:v>
                </c:pt>
                <c:pt idx="2">
                  <c:v>102.54</c:v>
                </c:pt>
                <c:pt idx="3">
                  <c:v>109.83</c:v>
                </c:pt>
                <c:pt idx="4">
                  <c:v>95.31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106.37</c:v>
                </c:pt>
                <c:pt idx="2">
                  <c:v>106.07</c:v>
                </c:pt>
                <c:pt idx="3">
                  <c:v>105.5</c:v>
                </c:pt>
                <c:pt idx="4">
                  <c:v>103.07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8.01</c:v>
                </c:pt>
                <c:pt idx="2">
                  <c:v>12.65</c:v>
                </c:pt>
                <c:pt idx="3">
                  <c:v>16.93</c:v>
                </c:pt>
                <c:pt idx="4">
                  <c:v>20.96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20.34</c:v>
                </c:pt>
                <c:pt idx="2">
                  <c:v>21.85</c:v>
                </c:pt>
                <c:pt idx="3">
                  <c:v>25.19</c:v>
                </c:pt>
                <c:pt idx="4">
                  <c:v>30.5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formatCode="#,##0.00;&quot;△&quot;#,##0.00;&quot;-&quot;">
                  <c:v>4.67</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139.02000000000001</c:v>
                </c:pt>
                <c:pt idx="2">
                  <c:v>132.04</c:v>
                </c:pt>
                <c:pt idx="3">
                  <c:v>145.43</c:v>
                </c:pt>
                <c:pt idx="4">
                  <c:v>120.64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122.52</c:v>
                </c:pt>
                <c:pt idx="2">
                  <c:v>188.56</c:v>
                </c:pt>
                <c:pt idx="3">
                  <c:v>208.08</c:v>
                </c:pt>
                <c:pt idx="4">
                  <c:v>174.26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29.13</c:v>
                </c:pt>
                <c:pt idx="2">
                  <c:v>35.69</c:v>
                </c:pt>
                <c:pt idx="3">
                  <c:v>38.4</c:v>
                </c:pt>
                <c:pt idx="4">
                  <c:v>39.82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867.83</c:v>
                </c:pt>
                <c:pt idx="2">
                  <c:v>791.76</c:v>
                </c:pt>
                <c:pt idx="3">
                  <c:v>900.82</c:v>
                </c:pt>
                <c:pt idx="4">
                  <c:v>743.31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45.78</c:v>
                </c:pt>
                <c:pt idx="2">
                  <c:v>39.590000000000003</c:v>
                </c:pt>
                <c:pt idx="3">
                  <c:v>38.270000000000003</c:v>
                </c:pt>
                <c:pt idx="4">
                  <c:v>27.15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57.08</c:v>
                </c:pt>
                <c:pt idx="2">
                  <c:v>56.26</c:v>
                </c:pt>
                <c:pt idx="3">
                  <c:v>52.94</c:v>
                </c:pt>
                <c:pt idx="4">
                  <c:v>61.15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291.52</c:v>
                </c:pt>
                <c:pt idx="2">
                  <c:v>318.18</c:v>
                </c:pt>
                <c:pt idx="3">
                  <c:v>368.85</c:v>
                </c:pt>
                <c:pt idx="4">
                  <c:v>499.33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274.99</c:v>
                </c:pt>
                <c:pt idx="2">
                  <c:v>282.08999999999997</c:v>
                </c:pt>
                <c:pt idx="3">
                  <c:v>303.27999999999997</c:v>
                </c:pt>
                <c:pt idx="4">
                  <c:v>250.43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90" zoomScaleNormal="90" workbookViewId="0"/>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香川県　観音寺市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6</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7"/>
      <c r="BN7" s="37"/>
      <c r="BO7" s="37"/>
      <c r="BP7" s="37"/>
      <c r="BQ7" s="37"/>
      <c r="BR7" s="37"/>
      <c r="BS7" s="37"/>
      <c r="BT7" s="37"/>
      <c r="BU7" s="37"/>
      <c r="BV7" s="37"/>
      <c r="BW7" s="37"/>
      <c r="BX7" s="37"/>
      <c r="BY7" s="48"/>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57071</v>
      </c>
      <c r="AM8" s="21"/>
      <c r="AN8" s="21"/>
      <c r="AO8" s="21"/>
      <c r="AP8" s="21"/>
      <c r="AQ8" s="21"/>
      <c r="AR8" s="21"/>
      <c r="AS8" s="21"/>
      <c r="AT8" s="7">
        <f>データ!T6</f>
        <v>117.83</v>
      </c>
      <c r="AU8" s="7"/>
      <c r="AV8" s="7"/>
      <c r="AW8" s="7"/>
      <c r="AX8" s="7"/>
      <c r="AY8" s="7"/>
      <c r="AZ8" s="7"/>
      <c r="BA8" s="7"/>
      <c r="BB8" s="7">
        <f>データ!U6</f>
        <v>484.35</v>
      </c>
      <c r="BC8" s="7"/>
      <c r="BD8" s="7"/>
      <c r="BE8" s="7"/>
      <c r="BF8" s="7"/>
      <c r="BG8" s="7"/>
      <c r="BH8" s="7"/>
      <c r="BI8" s="7"/>
      <c r="BJ8" s="3"/>
      <c r="BK8" s="3"/>
      <c r="BL8" s="27" t="s">
        <v>16</v>
      </c>
      <c r="BM8" s="38"/>
      <c r="BN8" s="45" t="s">
        <v>21</v>
      </c>
      <c r="BO8" s="45"/>
      <c r="BP8" s="45"/>
      <c r="BQ8" s="45"/>
      <c r="BR8" s="45"/>
      <c r="BS8" s="45"/>
      <c r="BT8" s="45"/>
      <c r="BU8" s="45"/>
      <c r="BV8" s="45"/>
      <c r="BW8" s="45"/>
      <c r="BX8" s="45"/>
      <c r="BY8" s="49"/>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39"/>
      <c r="BN9" s="46" t="s">
        <v>33</v>
      </c>
      <c r="BO9" s="46"/>
      <c r="BP9" s="46"/>
      <c r="BQ9" s="46"/>
      <c r="BR9" s="46"/>
      <c r="BS9" s="46"/>
      <c r="BT9" s="46"/>
      <c r="BU9" s="46"/>
      <c r="BV9" s="46"/>
      <c r="BW9" s="46"/>
      <c r="BX9" s="46"/>
      <c r="BY9" s="50"/>
    </row>
    <row r="10" spans="1:78" ht="18.75" customHeight="1">
      <c r="A10" s="2"/>
      <c r="B10" s="7" t="str">
        <f>データ!N6</f>
        <v>-</v>
      </c>
      <c r="C10" s="7"/>
      <c r="D10" s="7"/>
      <c r="E10" s="7"/>
      <c r="F10" s="7"/>
      <c r="G10" s="7"/>
      <c r="H10" s="7"/>
      <c r="I10" s="7">
        <f>データ!O6</f>
        <v>85.44</v>
      </c>
      <c r="J10" s="7"/>
      <c r="K10" s="7"/>
      <c r="L10" s="7"/>
      <c r="M10" s="7"/>
      <c r="N10" s="7"/>
      <c r="O10" s="7"/>
      <c r="P10" s="7">
        <f>データ!P6</f>
        <v>0.96</v>
      </c>
      <c r="Q10" s="7"/>
      <c r="R10" s="7"/>
      <c r="S10" s="7"/>
      <c r="T10" s="7"/>
      <c r="U10" s="7"/>
      <c r="V10" s="7"/>
      <c r="W10" s="7">
        <f>データ!Q6</f>
        <v>100</v>
      </c>
      <c r="X10" s="7"/>
      <c r="Y10" s="7"/>
      <c r="Z10" s="7"/>
      <c r="AA10" s="7"/>
      <c r="AB10" s="7"/>
      <c r="AC10" s="7"/>
      <c r="AD10" s="21">
        <f>データ!R6</f>
        <v>3140</v>
      </c>
      <c r="AE10" s="21"/>
      <c r="AF10" s="21"/>
      <c r="AG10" s="21"/>
      <c r="AH10" s="21"/>
      <c r="AI10" s="21"/>
      <c r="AJ10" s="21"/>
      <c r="AK10" s="2"/>
      <c r="AL10" s="21">
        <f>データ!V6</f>
        <v>543</v>
      </c>
      <c r="AM10" s="21"/>
      <c r="AN10" s="21"/>
      <c r="AO10" s="21"/>
      <c r="AP10" s="21"/>
      <c r="AQ10" s="21"/>
      <c r="AR10" s="21"/>
      <c r="AS10" s="21"/>
      <c r="AT10" s="7">
        <f>データ!W6</f>
        <v>0.28000000000000003</v>
      </c>
      <c r="AU10" s="7"/>
      <c r="AV10" s="7"/>
      <c r="AW10" s="7"/>
      <c r="AX10" s="7"/>
      <c r="AY10" s="7"/>
      <c r="AZ10" s="7"/>
      <c r="BA10" s="7"/>
      <c r="BB10" s="7">
        <f>データ!X6</f>
        <v>1939.29</v>
      </c>
      <c r="BC10" s="7"/>
      <c r="BD10" s="7"/>
      <c r="BE10" s="7"/>
      <c r="BF10" s="7"/>
      <c r="BG10" s="7"/>
      <c r="BH10" s="7"/>
      <c r="BI10" s="7"/>
      <c r="BJ10" s="2"/>
      <c r="BK10" s="2"/>
      <c r="BL10" s="29" t="s">
        <v>35</v>
      </c>
      <c r="BM10" s="40"/>
      <c r="BN10" s="47" t="s">
        <v>36</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1"/>
      <c r="BN14" s="41"/>
      <c r="BO14" s="41"/>
      <c r="BP14" s="41"/>
      <c r="BQ14" s="41"/>
      <c r="BR14" s="41"/>
      <c r="BS14" s="41"/>
      <c r="BT14" s="41"/>
      <c r="BU14" s="41"/>
      <c r="BV14" s="41"/>
      <c r="BW14" s="41"/>
      <c r="BX14" s="41"/>
      <c r="BY14" s="41"/>
      <c r="BZ14" s="52"/>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2"/>
      <c r="BN15" s="42"/>
      <c r="BO15" s="42"/>
      <c r="BP15" s="42"/>
      <c r="BQ15" s="42"/>
      <c r="BR15" s="42"/>
      <c r="BS15" s="42"/>
      <c r="BT15" s="42"/>
      <c r="BU15" s="42"/>
      <c r="BV15" s="42"/>
      <c r="BW15" s="42"/>
      <c r="BX15" s="42"/>
      <c r="BY15" s="42"/>
      <c r="BZ15" s="5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4"/>
      <c r="BN16" s="44"/>
      <c r="BO16" s="44"/>
      <c r="BP16" s="44"/>
      <c r="BQ16" s="44"/>
      <c r="BR16" s="44"/>
      <c r="BS16" s="44"/>
      <c r="BT16" s="44"/>
      <c r="BU16" s="44"/>
      <c r="BV16" s="44"/>
      <c r="BW16" s="44"/>
      <c r="BX16" s="44"/>
      <c r="BY16" s="44"/>
      <c r="BZ16" s="5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5"/>
      <c r="BM17" s="44"/>
      <c r="BN17" s="44"/>
      <c r="BO17" s="44"/>
      <c r="BP17" s="44"/>
      <c r="BQ17" s="44"/>
      <c r="BR17" s="44"/>
      <c r="BS17" s="44"/>
      <c r="BT17" s="44"/>
      <c r="BU17" s="44"/>
      <c r="BV17" s="44"/>
      <c r="BW17" s="44"/>
      <c r="BX17" s="44"/>
      <c r="BY17" s="44"/>
      <c r="BZ17" s="5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5"/>
      <c r="BM18" s="44"/>
      <c r="BN18" s="44"/>
      <c r="BO18" s="44"/>
      <c r="BP18" s="44"/>
      <c r="BQ18" s="44"/>
      <c r="BR18" s="44"/>
      <c r="BS18" s="44"/>
      <c r="BT18" s="44"/>
      <c r="BU18" s="44"/>
      <c r="BV18" s="44"/>
      <c r="BW18" s="44"/>
      <c r="BX18" s="44"/>
      <c r="BY18" s="44"/>
      <c r="BZ18" s="5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5"/>
      <c r="BM19" s="44"/>
      <c r="BN19" s="44"/>
      <c r="BO19" s="44"/>
      <c r="BP19" s="44"/>
      <c r="BQ19" s="44"/>
      <c r="BR19" s="44"/>
      <c r="BS19" s="44"/>
      <c r="BT19" s="44"/>
      <c r="BU19" s="44"/>
      <c r="BV19" s="44"/>
      <c r="BW19" s="44"/>
      <c r="BX19" s="44"/>
      <c r="BY19" s="44"/>
      <c r="BZ19" s="5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5"/>
      <c r="BM20" s="44"/>
      <c r="BN20" s="44"/>
      <c r="BO20" s="44"/>
      <c r="BP20" s="44"/>
      <c r="BQ20" s="44"/>
      <c r="BR20" s="44"/>
      <c r="BS20" s="44"/>
      <c r="BT20" s="44"/>
      <c r="BU20" s="44"/>
      <c r="BV20" s="44"/>
      <c r="BW20" s="44"/>
      <c r="BX20" s="44"/>
      <c r="BY20" s="44"/>
      <c r="BZ20" s="5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5"/>
      <c r="BM21" s="44"/>
      <c r="BN21" s="44"/>
      <c r="BO21" s="44"/>
      <c r="BP21" s="44"/>
      <c r="BQ21" s="44"/>
      <c r="BR21" s="44"/>
      <c r="BS21" s="44"/>
      <c r="BT21" s="44"/>
      <c r="BU21" s="44"/>
      <c r="BV21" s="44"/>
      <c r="BW21" s="44"/>
      <c r="BX21" s="44"/>
      <c r="BY21" s="44"/>
      <c r="BZ21" s="5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5"/>
      <c r="BM22" s="44"/>
      <c r="BN22" s="44"/>
      <c r="BO22" s="44"/>
      <c r="BP22" s="44"/>
      <c r="BQ22" s="44"/>
      <c r="BR22" s="44"/>
      <c r="BS22" s="44"/>
      <c r="BT22" s="44"/>
      <c r="BU22" s="44"/>
      <c r="BV22" s="44"/>
      <c r="BW22" s="44"/>
      <c r="BX22" s="44"/>
      <c r="BY22" s="44"/>
      <c r="BZ22" s="5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5"/>
      <c r="BM23" s="44"/>
      <c r="BN23" s="44"/>
      <c r="BO23" s="44"/>
      <c r="BP23" s="44"/>
      <c r="BQ23" s="44"/>
      <c r="BR23" s="44"/>
      <c r="BS23" s="44"/>
      <c r="BT23" s="44"/>
      <c r="BU23" s="44"/>
      <c r="BV23" s="44"/>
      <c r="BW23" s="44"/>
      <c r="BX23" s="44"/>
      <c r="BY23" s="44"/>
      <c r="BZ23" s="5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5"/>
      <c r="BM24" s="44"/>
      <c r="BN24" s="44"/>
      <c r="BO24" s="44"/>
      <c r="BP24" s="44"/>
      <c r="BQ24" s="44"/>
      <c r="BR24" s="44"/>
      <c r="BS24" s="44"/>
      <c r="BT24" s="44"/>
      <c r="BU24" s="44"/>
      <c r="BV24" s="44"/>
      <c r="BW24" s="44"/>
      <c r="BX24" s="44"/>
      <c r="BY24" s="44"/>
      <c r="BZ24" s="5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5"/>
      <c r="BM25" s="44"/>
      <c r="BN25" s="44"/>
      <c r="BO25" s="44"/>
      <c r="BP25" s="44"/>
      <c r="BQ25" s="44"/>
      <c r="BR25" s="44"/>
      <c r="BS25" s="44"/>
      <c r="BT25" s="44"/>
      <c r="BU25" s="44"/>
      <c r="BV25" s="44"/>
      <c r="BW25" s="44"/>
      <c r="BX25" s="44"/>
      <c r="BY25" s="44"/>
      <c r="BZ25" s="5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5"/>
      <c r="BM26" s="44"/>
      <c r="BN26" s="44"/>
      <c r="BO26" s="44"/>
      <c r="BP26" s="44"/>
      <c r="BQ26" s="44"/>
      <c r="BR26" s="44"/>
      <c r="BS26" s="44"/>
      <c r="BT26" s="44"/>
      <c r="BU26" s="44"/>
      <c r="BV26" s="44"/>
      <c r="BW26" s="44"/>
      <c r="BX26" s="44"/>
      <c r="BY26" s="44"/>
      <c r="BZ26" s="5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5"/>
      <c r="BM27" s="44"/>
      <c r="BN27" s="44"/>
      <c r="BO27" s="44"/>
      <c r="BP27" s="44"/>
      <c r="BQ27" s="44"/>
      <c r="BR27" s="44"/>
      <c r="BS27" s="44"/>
      <c r="BT27" s="44"/>
      <c r="BU27" s="44"/>
      <c r="BV27" s="44"/>
      <c r="BW27" s="44"/>
      <c r="BX27" s="44"/>
      <c r="BY27" s="44"/>
      <c r="BZ27" s="5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5"/>
      <c r="BM28" s="44"/>
      <c r="BN28" s="44"/>
      <c r="BO28" s="44"/>
      <c r="BP28" s="44"/>
      <c r="BQ28" s="44"/>
      <c r="BR28" s="44"/>
      <c r="BS28" s="44"/>
      <c r="BT28" s="44"/>
      <c r="BU28" s="44"/>
      <c r="BV28" s="44"/>
      <c r="BW28" s="44"/>
      <c r="BX28" s="44"/>
      <c r="BY28" s="44"/>
      <c r="BZ28" s="5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5"/>
      <c r="BM29" s="44"/>
      <c r="BN29" s="44"/>
      <c r="BO29" s="44"/>
      <c r="BP29" s="44"/>
      <c r="BQ29" s="44"/>
      <c r="BR29" s="44"/>
      <c r="BS29" s="44"/>
      <c r="BT29" s="44"/>
      <c r="BU29" s="44"/>
      <c r="BV29" s="44"/>
      <c r="BW29" s="44"/>
      <c r="BX29" s="44"/>
      <c r="BY29" s="44"/>
      <c r="BZ29" s="5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5"/>
      <c r="BM30" s="44"/>
      <c r="BN30" s="44"/>
      <c r="BO30" s="44"/>
      <c r="BP30" s="44"/>
      <c r="BQ30" s="44"/>
      <c r="BR30" s="44"/>
      <c r="BS30" s="44"/>
      <c r="BT30" s="44"/>
      <c r="BU30" s="44"/>
      <c r="BV30" s="44"/>
      <c r="BW30" s="44"/>
      <c r="BX30" s="44"/>
      <c r="BY30" s="44"/>
      <c r="BZ30" s="5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5"/>
      <c r="BM31" s="44"/>
      <c r="BN31" s="44"/>
      <c r="BO31" s="44"/>
      <c r="BP31" s="44"/>
      <c r="BQ31" s="44"/>
      <c r="BR31" s="44"/>
      <c r="BS31" s="44"/>
      <c r="BT31" s="44"/>
      <c r="BU31" s="44"/>
      <c r="BV31" s="44"/>
      <c r="BW31" s="44"/>
      <c r="BX31" s="44"/>
      <c r="BY31" s="44"/>
      <c r="BZ31" s="5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5"/>
      <c r="BM32" s="44"/>
      <c r="BN32" s="44"/>
      <c r="BO32" s="44"/>
      <c r="BP32" s="44"/>
      <c r="BQ32" s="44"/>
      <c r="BR32" s="44"/>
      <c r="BS32" s="44"/>
      <c r="BT32" s="44"/>
      <c r="BU32" s="44"/>
      <c r="BV32" s="44"/>
      <c r="BW32" s="44"/>
      <c r="BX32" s="44"/>
      <c r="BY32" s="44"/>
      <c r="BZ32" s="5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5"/>
      <c r="BM33" s="44"/>
      <c r="BN33" s="44"/>
      <c r="BO33" s="44"/>
      <c r="BP33" s="44"/>
      <c r="BQ33" s="44"/>
      <c r="BR33" s="44"/>
      <c r="BS33" s="44"/>
      <c r="BT33" s="44"/>
      <c r="BU33" s="44"/>
      <c r="BV33" s="44"/>
      <c r="BW33" s="44"/>
      <c r="BX33" s="44"/>
      <c r="BY33" s="44"/>
      <c r="BZ33" s="54"/>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5"/>
      <c r="BM34" s="44"/>
      <c r="BN34" s="44"/>
      <c r="BO34" s="44"/>
      <c r="BP34" s="44"/>
      <c r="BQ34" s="44"/>
      <c r="BR34" s="44"/>
      <c r="BS34" s="44"/>
      <c r="BT34" s="44"/>
      <c r="BU34" s="44"/>
      <c r="BV34" s="44"/>
      <c r="BW34" s="44"/>
      <c r="BX34" s="44"/>
      <c r="BY34" s="44"/>
      <c r="BZ34" s="54"/>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5"/>
      <c r="BM35" s="44"/>
      <c r="BN35" s="44"/>
      <c r="BO35" s="44"/>
      <c r="BP35" s="44"/>
      <c r="BQ35" s="44"/>
      <c r="BR35" s="44"/>
      <c r="BS35" s="44"/>
      <c r="BT35" s="44"/>
      <c r="BU35" s="44"/>
      <c r="BV35" s="44"/>
      <c r="BW35" s="44"/>
      <c r="BX35" s="44"/>
      <c r="BY35" s="44"/>
      <c r="BZ35" s="5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5"/>
      <c r="BM36" s="44"/>
      <c r="BN36" s="44"/>
      <c r="BO36" s="44"/>
      <c r="BP36" s="44"/>
      <c r="BQ36" s="44"/>
      <c r="BR36" s="44"/>
      <c r="BS36" s="44"/>
      <c r="BT36" s="44"/>
      <c r="BU36" s="44"/>
      <c r="BV36" s="44"/>
      <c r="BW36" s="44"/>
      <c r="BX36" s="44"/>
      <c r="BY36" s="44"/>
      <c r="BZ36" s="5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5"/>
      <c r="BM37" s="44"/>
      <c r="BN37" s="44"/>
      <c r="BO37" s="44"/>
      <c r="BP37" s="44"/>
      <c r="BQ37" s="44"/>
      <c r="BR37" s="44"/>
      <c r="BS37" s="44"/>
      <c r="BT37" s="44"/>
      <c r="BU37" s="44"/>
      <c r="BV37" s="44"/>
      <c r="BW37" s="44"/>
      <c r="BX37" s="44"/>
      <c r="BY37" s="44"/>
      <c r="BZ37" s="5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5"/>
      <c r="BM38" s="44"/>
      <c r="BN38" s="44"/>
      <c r="BO38" s="44"/>
      <c r="BP38" s="44"/>
      <c r="BQ38" s="44"/>
      <c r="BR38" s="44"/>
      <c r="BS38" s="44"/>
      <c r="BT38" s="44"/>
      <c r="BU38" s="44"/>
      <c r="BV38" s="44"/>
      <c r="BW38" s="44"/>
      <c r="BX38" s="44"/>
      <c r="BY38" s="44"/>
      <c r="BZ38" s="5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5"/>
      <c r="BM39" s="44"/>
      <c r="BN39" s="44"/>
      <c r="BO39" s="44"/>
      <c r="BP39" s="44"/>
      <c r="BQ39" s="44"/>
      <c r="BR39" s="44"/>
      <c r="BS39" s="44"/>
      <c r="BT39" s="44"/>
      <c r="BU39" s="44"/>
      <c r="BV39" s="44"/>
      <c r="BW39" s="44"/>
      <c r="BX39" s="44"/>
      <c r="BY39" s="44"/>
      <c r="BZ39" s="5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5"/>
      <c r="BM40" s="44"/>
      <c r="BN40" s="44"/>
      <c r="BO40" s="44"/>
      <c r="BP40" s="44"/>
      <c r="BQ40" s="44"/>
      <c r="BR40" s="44"/>
      <c r="BS40" s="44"/>
      <c r="BT40" s="44"/>
      <c r="BU40" s="44"/>
      <c r="BV40" s="44"/>
      <c r="BW40" s="44"/>
      <c r="BX40" s="44"/>
      <c r="BY40" s="44"/>
      <c r="BZ40" s="5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5"/>
      <c r="BM41" s="44"/>
      <c r="BN41" s="44"/>
      <c r="BO41" s="44"/>
      <c r="BP41" s="44"/>
      <c r="BQ41" s="44"/>
      <c r="BR41" s="44"/>
      <c r="BS41" s="44"/>
      <c r="BT41" s="44"/>
      <c r="BU41" s="44"/>
      <c r="BV41" s="44"/>
      <c r="BW41" s="44"/>
      <c r="BX41" s="44"/>
      <c r="BY41" s="44"/>
      <c r="BZ41" s="5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5"/>
      <c r="BM42" s="44"/>
      <c r="BN42" s="44"/>
      <c r="BO42" s="44"/>
      <c r="BP42" s="44"/>
      <c r="BQ42" s="44"/>
      <c r="BR42" s="44"/>
      <c r="BS42" s="44"/>
      <c r="BT42" s="44"/>
      <c r="BU42" s="44"/>
      <c r="BV42" s="44"/>
      <c r="BW42" s="44"/>
      <c r="BX42" s="44"/>
      <c r="BY42" s="44"/>
      <c r="BZ42" s="5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5"/>
      <c r="BM43" s="44"/>
      <c r="BN43" s="44"/>
      <c r="BO43" s="44"/>
      <c r="BP43" s="44"/>
      <c r="BQ43" s="44"/>
      <c r="BR43" s="44"/>
      <c r="BS43" s="44"/>
      <c r="BT43" s="44"/>
      <c r="BU43" s="44"/>
      <c r="BV43" s="44"/>
      <c r="BW43" s="44"/>
      <c r="BX43" s="44"/>
      <c r="BY43" s="44"/>
      <c r="BZ43" s="5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6"/>
      <c r="BM44" s="43"/>
      <c r="BN44" s="43"/>
      <c r="BO44" s="43"/>
      <c r="BP44" s="43"/>
      <c r="BQ44" s="43"/>
      <c r="BR44" s="43"/>
      <c r="BS44" s="43"/>
      <c r="BT44" s="43"/>
      <c r="BU44" s="43"/>
      <c r="BV44" s="43"/>
      <c r="BW44" s="43"/>
      <c r="BX44" s="43"/>
      <c r="BY44" s="43"/>
      <c r="BZ44" s="55"/>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1"/>
      <c r="BN45" s="41"/>
      <c r="BO45" s="41"/>
      <c r="BP45" s="41"/>
      <c r="BQ45" s="41"/>
      <c r="BR45" s="41"/>
      <c r="BS45" s="41"/>
      <c r="BT45" s="41"/>
      <c r="BU45" s="41"/>
      <c r="BV45" s="41"/>
      <c r="BW45" s="41"/>
      <c r="BX45" s="41"/>
      <c r="BY45" s="41"/>
      <c r="BZ45" s="5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2"/>
      <c r="BN46" s="42"/>
      <c r="BO46" s="42"/>
      <c r="BP46" s="42"/>
      <c r="BQ46" s="42"/>
      <c r="BR46" s="42"/>
      <c r="BS46" s="42"/>
      <c r="BT46" s="42"/>
      <c r="BU46" s="42"/>
      <c r="BV46" s="42"/>
      <c r="BW46" s="42"/>
      <c r="BX46" s="42"/>
      <c r="BY46" s="42"/>
      <c r="BZ46" s="5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5" t="s">
        <v>66</v>
      </c>
      <c r="BM47" s="44"/>
      <c r="BN47" s="44"/>
      <c r="BO47" s="44"/>
      <c r="BP47" s="44"/>
      <c r="BQ47" s="44"/>
      <c r="BR47" s="44"/>
      <c r="BS47" s="44"/>
      <c r="BT47" s="44"/>
      <c r="BU47" s="44"/>
      <c r="BV47" s="44"/>
      <c r="BW47" s="44"/>
      <c r="BX47" s="44"/>
      <c r="BY47" s="44"/>
      <c r="BZ47" s="5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5"/>
      <c r="BM48" s="44"/>
      <c r="BN48" s="44"/>
      <c r="BO48" s="44"/>
      <c r="BP48" s="44"/>
      <c r="BQ48" s="44"/>
      <c r="BR48" s="44"/>
      <c r="BS48" s="44"/>
      <c r="BT48" s="44"/>
      <c r="BU48" s="44"/>
      <c r="BV48" s="44"/>
      <c r="BW48" s="44"/>
      <c r="BX48" s="44"/>
      <c r="BY48" s="44"/>
      <c r="BZ48" s="5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5"/>
      <c r="BM49" s="44"/>
      <c r="BN49" s="44"/>
      <c r="BO49" s="44"/>
      <c r="BP49" s="44"/>
      <c r="BQ49" s="44"/>
      <c r="BR49" s="44"/>
      <c r="BS49" s="44"/>
      <c r="BT49" s="44"/>
      <c r="BU49" s="44"/>
      <c r="BV49" s="44"/>
      <c r="BW49" s="44"/>
      <c r="BX49" s="44"/>
      <c r="BY49" s="44"/>
      <c r="BZ49" s="5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5"/>
      <c r="BM50" s="44"/>
      <c r="BN50" s="44"/>
      <c r="BO50" s="44"/>
      <c r="BP50" s="44"/>
      <c r="BQ50" s="44"/>
      <c r="BR50" s="44"/>
      <c r="BS50" s="44"/>
      <c r="BT50" s="44"/>
      <c r="BU50" s="44"/>
      <c r="BV50" s="44"/>
      <c r="BW50" s="44"/>
      <c r="BX50" s="44"/>
      <c r="BY50" s="44"/>
      <c r="BZ50" s="5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5"/>
      <c r="BM51" s="44"/>
      <c r="BN51" s="44"/>
      <c r="BO51" s="44"/>
      <c r="BP51" s="44"/>
      <c r="BQ51" s="44"/>
      <c r="BR51" s="44"/>
      <c r="BS51" s="44"/>
      <c r="BT51" s="44"/>
      <c r="BU51" s="44"/>
      <c r="BV51" s="44"/>
      <c r="BW51" s="44"/>
      <c r="BX51" s="44"/>
      <c r="BY51" s="44"/>
      <c r="BZ51" s="5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5"/>
      <c r="BM52" s="44"/>
      <c r="BN52" s="44"/>
      <c r="BO52" s="44"/>
      <c r="BP52" s="44"/>
      <c r="BQ52" s="44"/>
      <c r="BR52" s="44"/>
      <c r="BS52" s="44"/>
      <c r="BT52" s="44"/>
      <c r="BU52" s="44"/>
      <c r="BV52" s="44"/>
      <c r="BW52" s="44"/>
      <c r="BX52" s="44"/>
      <c r="BY52" s="44"/>
      <c r="BZ52" s="5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5"/>
      <c r="BM53" s="44"/>
      <c r="BN53" s="44"/>
      <c r="BO53" s="44"/>
      <c r="BP53" s="44"/>
      <c r="BQ53" s="44"/>
      <c r="BR53" s="44"/>
      <c r="BS53" s="44"/>
      <c r="BT53" s="44"/>
      <c r="BU53" s="44"/>
      <c r="BV53" s="44"/>
      <c r="BW53" s="44"/>
      <c r="BX53" s="44"/>
      <c r="BY53" s="44"/>
      <c r="BZ53" s="5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5"/>
      <c r="BM54" s="44"/>
      <c r="BN54" s="44"/>
      <c r="BO54" s="44"/>
      <c r="BP54" s="44"/>
      <c r="BQ54" s="44"/>
      <c r="BR54" s="44"/>
      <c r="BS54" s="44"/>
      <c r="BT54" s="44"/>
      <c r="BU54" s="44"/>
      <c r="BV54" s="44"/>
      <c r="BW54" s="44"/>
      <c r="BX54" s="44"/>
      <c r="BY54" s="44"/>
      <c r="BZ54" s="5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5"/>
      <c r="BM55" s="44"/>
      <c r="BN55" s="44"/>
      <c r="BO55" s="44"/>
      <c r="BP55" s="44"/>
      <c r="BQ55" s="44"/>
      <c r="BR55" s="44"/>
      <c r="BS55" s="44"/>
      <c r="BT55" s="44"/>
      <c r="BU55" s="44"/>
      <c r="BV55" s="44"/>
      <c r="BW55" s="44"/>
      <c r="BX55" s="44"/>
      <c r="BY55" s="44"/>
      <c r="BZ55" s="54"/>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5"/>
      <c r="BM56" s="44"/>
      <c r="BN56" s="44"/>
      <c r="BO56" s="44"/>
      <c r="BP56" s="44"/>
      <c r="BQ56" s="44"/>
      <c r="BR56" s="44"/>
      <c r="BS56" s="44"/>
      <c r="BT56" s="44"/>
      <c r="BU56" s="44"/>
      <c r="BV56" s="44"/>
      <c r="BW56" s="44"/>
      <c r="BX56" s="44"/>
      <c r="BY56" s="44"/>
      <c r="BZ56" s="54"/>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5"/>
      <c r="BM57" s="44"/>
      <c r="BN57" s="44"/>
      <c r="BO57" s="44"/>
      <c r="BP57" s="44"/>
      <c r="BQ57" s="44"/>
      <c r="BR57" s="44"/>
      <c r="BS57" s="44"/>
      <c r="BT57" s="44"/>
      <c r="BU57" s="44"/>
      <c r="BV57" s="44"/>
      <c r="BW57" s="44"/>
      <c r="BX57" s="44"/>
      <c r="BY57" s="44"/>
      <c r="BZ57" s="54"/>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5"/>
      <c r="BM58" s="44"/>
      <c r="BN58" s="44"/>
      <c r="BO58" s="44"/>
      <c r="BP58" s="44"/>
      <c r="BQ58" s="44"/>
      <c r="BR58" s="44"/>
      <c r="BS58" s="44"/>
      <c r="BT58" s="44"/>
      <c r="BU58" s="44"/>
      <c r="BV58" s="44"/>
      <c r="BW58" s="44"/>
      <c r="BX58" s="44"/>
      <c r="BY58" s="44"/>
      <c r="BZ58" s="54"/>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5"/>
      <c r="BM59" s="44"/>
      <c r="BN59" s="44"/>
      <c r="BO59" s="44"/>
      <c r="BP59" s="44"/>
      <c r="BQ59" s="44"/>
      <c r="BR59" s="44"/>
      <c r="BS59" s="44"/>
      <c r="BT59" s="44"/>
      <c r="BU59" s="44"/>
      <c r="BV59" s="44"/>
      <c r="BW59" s="44"/>
      <c r="BX59" s="44"/>
      <c r="BY59" s="44"/>
      <c r="BZ59" s="54"/>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5"/>
      <c r="BM60" s="44"/>
      <c r="BN60" s="44"/>
      <c r="BO60" s="44"/>
      <c r="BP60" s="44"/>
      <c r="BQ60" s="44"/>
      <c r="BR60" s="44"/>
      <c r="BS60" s="44"/>
      <c r="BT60" s="44"/>
      <c r="BU60" s="44"/>
      <c r="BV60" s="44"/>
      <c r="BW60" s="44"/>
      <c r="BX60" s="44"/>
      <c r="BY60" s="44"/>
      <c r="BZ60" s="54"/>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5"/>
      <c r="BM61" s="44"/>
      <c r="BN61" s="44"/>
      <c r="BO61" s="44"/>
      <c r="BP61" s="44"/>
      <c r="BQ61" s="44"/>
      <c r="BR61" s="44"/>
      <c r="BS61" s="44"/>
      <c r="BT61" s="44"/>
      <c r="BU61" s="44"/>
      <c r="BV61" s="44"/>
      <c r="BW61" s="44"/>
      <c r="BX61" s="44"/>
      <c r="BY61" s="44"/>
      <c r="BZ61" s="5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5"/>
      <c r="BM62" s="44"/>
      <c r="BN62" s="44"/>
      <c r="BO62" s="44"/>
      <c r="BP62" s="44"/>
      <c r="BQ62" s="44"/>
      <c r="BR62" s="44"/>
      <c r="BS62" s="44"/>
      <c r="BT62" s="44"/>
      <c r="BU62" s="44"/>
      <c r="BV62" s="44"/>
      <c r="BW62" s="44"/>
      <c r="BX62" s="44"/>
      <c r="BY62" s="44"/>
      <c r="BZ62" s="5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6"/>
      <c r="BM63" s="43"/>
      <c r="BN63" s="43"/>
      <c r="BO63" s="43"/>
      <c r="BP63" s="43"/>
      <c r="BQ63" s="43"/>
      <c r="BR63" s="43"/>
      <c r="BS63" s="43"/>
      <c r="BT63" s="43"/>
      <c r="BU63" s="43"/>
      <c r="BV63" s="43"/>
      <c r="BW63" s="43"/>
      <c r="BX63" s="43"/>
      <c r="BY63" s="43"/>
      <c r="BZ63" s="5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1"/>
      <c r="BN64" s="41"/>
      <c r="BO64" s="41"/>
      <c r="BP64" s="41"/>
      <c r="BQ64" s="41"/>
      <c r="BR64" s="41"/>
      <c r="BS64" s="41"/>
      <c r="BT64" s="41"/>
      <c r="BU64" s="41"/>
      <c r="BV64" s="41"/>
      <c r="BW64" s="41"/>
      <c r="BX64" s="41"/>
      <c r="BY64" s="41"/>
      <c r="BZ64" s="5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2"/>
      <c r="BN65" s="42"/>
      <c r="BO65" s="42"/>
      <c r="BP65" s="42"/>
      <c r="BQ65" s="42"/>
      <c r="BR65" s="42"/>
      <c r="BS65" s="42"/>
      <c r="BT65" s="42"/>
      <c r="BU65" s="42"/>
      <c r="BV65" s="42"/>
      <c r="BW65" s="42"/>
      <c r="BX65" s="42"/>
      <c r="BY65" s="42"/>
      <c r="BZ65" s="5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5" t="s">
        <v>113</v>
      </c>
      <c r="BM66" s="44"/>
      <c r="BN66" s="44"/>
      <c r="BO66" s="44"/>
      <c r="BP66" s="44"/>
      <c r="BQ66" s="44"/>
      <c r="BR66" s="44"/>
      <c r="BS66" s="44"/>
      <c r="BT66" s="44"/>
      <c r="BU66" s="44"/>
      <c r="BV66" s="44"/>
      <c r="BW66" s="44"/>
      <c r="BX66" s="44"/>
      <c r="BY66" s="44"/>
      <c r="BZ66" s="5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5"/>
      <c r="BM67" s="44"/>
      <c r="BN67" s="44"/>
      <c r="BO67" s="44"/>
      <c r="BP67" s="44"/>
      <c r="BQ67" s="44"/>
      <c r="BR67" s="44"/>
      <c r="BS67" s="44"/>
      <c r="BT67" s="44"/>
      <c r="BU67" s="44"/>
      <c r="BV67" s="44"/>
      <c r="BW67" s="44"/>
      <c r="BX67" s="44"/>
      <c r="BY67" s="44"/>
      <c r="BZ67" s="5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5"/>
      <c r="BM68" s="44"/>
      <c r="BN68" s="44"/>
      <c r="BO68" s="44"/>
      <c r="BP68" s="44"/>
      <c r="BQ68" s="44"/>
      <c r="BR68" s="44"/>
      <c r="BS68" s="44"/>
      <c r="BT68" s="44"/>
      <c r="BU68" s="44"/>
      <c r="BV68" s="44"/>
      <c r="BW68" s="44"/>
      <c r="BX68" s="44"/>
      <c r="BY68" s="44"/>
      <c r="BZ68" s="5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5"/>
      <c r="BM69" s="44"/>
      <c r="BN69" s="44"/>
      <c r="BO69" s="44"/>
      <c r="BP69" s="44"/>
      <c r="BQ69" s="44"/>
      <c r="BR69" s="44"/>
      <c r="BS69" s="44"/>
      <c r="BT69" s="44"/>
      <c r="BU69" s="44"/>
      <c r="BV69" s="44"/>
      <c r="BW69" s="44"/>
      <c r="BX69" s="44"/>
      <c r="BY69" s="44"/>
      <c r="BZ69" s="5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5"/>
      <c r="BM70" s="44"/>
      <c r="BN70" s="44"/>
      <c r="BO70" s="44"/>
      <c r="BP70" s="44"/>
      <c r="BQ70" s="44"/>
      <c r="BR70" s="44"/>
      <c r="BS70" s="44"/>
      <c r="BT70" s="44"/>
      <c r="BU70" s="44"/>
      <c r="BV70" s="44"/>
      <c r="BW70" s="44"/>
      <c r="BX70" s="44"/>
      <c r="BY70" s="44"/>
      <c r="BZ70" s="5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5"/>
      <c r="BM71" s="44"/>
      <c r="BN71" s="44"/>
      <c r="BO71" s="44"/>
      <c r="BP71" s="44"/>
      <c r="BQ71" s="44"/>
      <c r="BR71" s="44"/>
      <c r="BS71" s="44"/>
      <c r="BT71" s="44"/>
      <c r="BU71" s="44"/>
      <c r="BV71" s="44"/>
      <c r="BW71" s="44"/>
      <c r="BX71" s="44"/>
      <c r="BY71" s="44"/>
      <c r="BZ71" s="5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5"/>
      <c r="BM72" s="44"/>
      <c r="BN72" s="44"/>
      <c r="BO72" s="44"/>
      <c r="BP72" s="44"/>
      <c r="BQ72" s="44"/>
      <c r="BR72" s="44"/>
      <c r="BS72" s="44"/>
      <c r="BT72" s="44"/>
      <c r="BU72" s="44"/>
      <c r="BV72" s="44"/>
      <c r="BW72" s="44"/>
      <c r="BX72" s="44"/>
      <c r="BY72" s="44"/>
      <c r="BZ72" s="5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5"/>
      <c r="BM73" s="44"/>
      <c r="BN73" s="44"/>
      <c r="BO73" s="44"/>
      <c r="BP73" s="44"/>
      <c r="BQ73" s="44"/>
      <c r="BR73" s="44"/>
      <c r="BS73" s="44"/>
      <c r="BT73" s="44"/>
      <c r="BU73" s="44"/>
      <c r="BV73" s="44"/>
      <c r="BW73" s="44"/>
      <c r="BX73" s="44"/>
      <c r="BY73" s="44"/>
      <c r="BZ73" s="5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5"/>
      <c r="BM74" s="44"/>
      <c r="BN74" s="44"/>
      <c r="BO74" s="44"/>
      <c r="BP74" s="44"/>
      <c r="BQ74" s="44"/>
      <c r="BR74" s="44"/>
      <c r="BS74" s="44"/>
      <c r="BT74" s="44"/>
      <c r="BU74" s="44"/>
      <c r="BV74" s="44"/>
      <c r="BW74" s="44"/>
      <c r="BX74" s="44"/>
      <c r="BY74" s="44"/>
      <c r="BZ74" s="5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5"/>
      <c r="BM75" s="44"/>
      <c r="BN75" s="44"/>
      <c r="BO75" s="44"/>
      <c r="BP75" s="44"/>
      <c r="BQ75" s="44"/>
      <c r="BR75" s="44"/>
      <c r="BS75" s="44"/>
      <c r="BT75" s="44"/>
      <c r="BU75" s="44"/>
      <c r="BV75" s="44"/>
      <c r="BW75" s="44"/>
      <c r="BX75" s="44"/>
      <c r="BY75" s="44"/>
      <c r="BZ75" s="5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5"/>
      <c r="BM76" s="44"/>
      <c r="BN76" s="44"/>
      <c r="BO76" s="44"/>
      <c r="BP76" s="44"/>
      <c r="BQ76" s="44"/>
      <c r="BR76" s="44"/>
      <c r="BS76" s="44"/>
      <c r="BT76" s="44"/>
      <c r="BU76" s="44"/>
      <c r="BV76" s="44"/>
      <c r="BW76" s="44"/>
      <c r="BX76" s="44"/>
      <c r="BY76" s="44"/>
      <c r="BZ76" s="5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5"/>
      <c r="BM77" s="44"/>
      <c r="BN77" s="44"/>
      <c r="BO77" s="44"/>
      <c r="BP77" s="44"/>
      <c r="BQ77" s="44"/>
      <c r="BR77" s="44"/>
      <c r="BS77" s="44"/>
      <c r="BT77" s="44"/>
      <c r="BU77" s="44"/>
      <c r="BV77" s="44"/>
      <c r="BW77" s="44"/>
      <c r="BX77" s="44"/>
      <c r="BY77" s="44"/>
      <c r="BZ77" s="5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5"/>
      <c r="BM78" s="44"/>
      <c r="BN78" s="44"/>
      <c r="BO78" s="44"/>
      <c r="BP78" s="44"/>
      <c r="BQ78" s="44"/>
      <c r="BR78" s="44"/>
      <c r="BS78" s="44"/>
      <c r="BT78" s="44"/>
      <c r="BU78" s="44"/>
      <c r="BV78" s="44"/>
      <c r="BW78" s="44"/>
      <c r="BX78" s="44"/>
      <c r="BY78" s="44"/>
      <c r="BZ78" s="54"/>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5"/>
      <c r="BM79" s="44"/>
      <c r="BN79" s="44"/>
      <c r="BO79" s="44"/>
      <c r="BP79" s="44"/>
      <c r="BQ79" s="44"/>
      <c r="BR79" s="44"/>
      <c r="BS79" s="44"/>
      <c r="BT79" s="44"/>
      <c r="BU79" s="44"/>
      <c r="BV79" s="44"/>
      <c r="BW79" s="44"/>
      <c r="BX79" s="44"/>
      <c r="BY79" s="44"/>
      <c r="BZ79" s="54"/>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5"/>
      <c r="BM80" s="44"/>
      <c r="BN80" s="44"/>
      <c r="BO80" s="44"/>
      <c r="BP80" s="44"/>
      <c r="BQ80" s="44"/>
      <c r="BR80" s="44"/>
      <c r="BS80" s="44"/>
      <c r="BT80" s="44"/>
      <c r="BU80" s="44"/>
      <c r="BV80" s="44"/>
      <c r="BW80" s="44"/>
      <c r="BX80" s="44"/>
      <c r="BY80" s="44"/>
      <c r="BZ80" s="54"/>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5"/>
      <c r="BM81" s="44"/>
      <c r="BN81" s="44"/>
      <c r="BO81" s="44"/>
      <c r="BP81" s="44"/>
      <c r="BQ81" s="44"/>
      <c r="BR81" s="44"/>
      <c r="BS81" s="44"/>
      <c r="BT81" s="44"/>
      <c r="BU81" s="44"/>
      <c r="BV81" s="44"/>
      <c r="BW81" s="44"/>
      <c r="BX81" s="44"/>
      <c r="BY81" s="44"/>
      <c r="BZ81" s="54"/>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6"/>
      <c r="BM82" s="43"/>
      <c r="BN82" s="43"/>
      <c r="BO82" s="43"/>
      <c r="BP82" s="43"/>
      <c r="BQ82" s="43"/>
      <c r="BR82" s="43"/>
      <c r="BS82" s="43"/>
      <c r="BT82" s="43"/>
      <c r="BU82" s="43"/>
      <c r="BV82" s="43"/>
      <c r="BW82" s="43"/>
      <c r="BX82" s="43"/>
      <c r="BY82" s="43"/>
      <c r="BZ82" s="55"/>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14</v>
      </c>
      <c r="J84" s="12" t="s">
        <v>47</v>
      </c>
      <c r="K84" s="12" t="s">
        <v>48</v>
      </c>
      <c r="L84" s="12" t="s">
        <v>1</v>
      </c>
      <c r="M84" s="12" t="s">
        <v>34</v>
      </c>
      <c r="N84" s="12" t="s">
        <v>49</v>
      </c>
      <c r="O84" s="12" t="s">
        <v>51</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A0n1egdTmE1PYd1ThHxSYkCzDYoP08J6hUvQ0V1/UuVAPPGsi66TLh0Lrz51POZhT8NWAPjzgtnKULX5ZEvAoQ==" saltValue="z2cFtNcpYJXj8j5DefIfp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7" t="s">
        <v>54</v>
      </c>
      <c r="B2" s="57">
        <f t="shared" ref="B2:EO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c r="EO2" s="57">
        <f t="shared" si="0"/>
        <v>144</v>
      </c>
    </row>
    <row r="3" spans="1:148">
      <c r="A3" s="57" t="s">
        <v>20</v>
      </c>
      <c r="B3" s="59" t="s">
        <v>0</v>
      </c>
      <c r="C3" s="59" t="s">
        <v>56</v>
      </c>
      <c r="D3" s="59" t="s">
        <v>57</v>
      </c>
      <c r="E3" s="59" t="s">
        <v>8</v>
      </c>
      <c r="F3" s="59" t="s">
        <v>7</v>
      </c>
      <c r="G3" s="59" t="s">
        <v>26</v>
      </c>
      <c r="H3" s="65" t="s">
        <v>58</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7" t="s">
        <v>59</v>
      </c>
      <c r="B4" s="60"/>
      <c r="C4" s="60"/>
      <c r="D4" s="60"/>
      <c r="E4" s="60"/>
      <c r="F4" s="60"/>
      <c r="G4" s="60"/>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29</v>
      </c>
      <c r="AV4" s="77"/>
      <c r="AW4" s="77"/>
      <c r="AX4" s="77"/>
      <c r="AY4" s="77"/>
      <c r="AZ4" s="77"/>
      <c r="BA4" s="77"/>
      <c r="BB4" s="77"/>
      <c r="BC4" s="77"/>
      <c r="BD4" s="77"/>
      <c r="BE4" s="77"/>
      <c r="BF4" s="77" t="s">
        <v>60</v>
      </c>
      <c r="BG4" s="77"/>
      <c r="BH4" s="77"/>
      <c r="BI4" s="77"/>
      <c r="BJ4" s="77"/>
      <c r="BK4" s="77"/>
      <c r="BL4" s="77"/>
      <c r="BM4" s="77"/>
      <c r="BN4" s="77"/>
      <c r="BO4" s="77"/>
      <c r="BP4" s="77"/>
      <c r="BQ4" s="77" t="s">
        <v>4</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7" t="s">
        <v>69</v>
      </c>
      <c r="B5" s="61"/>
      <c r="C5" s="61"/>
      <c r="D5" s="61"/>
      <c r="E5" s="61"/>
      <c r="F5" s="61"/>
      <c r="G5" s="61"/>
      <c r="H5" s="67" t="s">
        <v>55</v>
      </c>
      <c r="I5" s="67" t="s">
        <v>70</v>
      </c>
      <c r="J5" s="67" t="s">
        <v>71</v>
      </c>
      <c r="K5" s="67" t="s">
        <v>72</v>
      </c>
      <c r="L5" s="67" t="s">
        <v>73</v>
      </c>
      <c r="M5" s="67" t="s">
        <v>6</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42</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6" customFormat="1">
      <c r="A6" s="57" t="s">
        <v>95</v>
      </c>
      <c r="B6" s="62">
        <f t="shared" ref="B6:X6" si="1">B7</f>
        <v>2023</v>
      </c>
      <c r="C6" s="62">
        <f t="shared" si="1"/>
        <v>372056</v>
      </c>
      <c r="D6" s="62">
        <f t="shared" si="1"/>
        <v>46</v>
      </c>
      <c r="E6" s="62">
        <f t="shared" si="1"/>
        <v>17</v>
      </c>
      <c r="F6" s="62">
        <f t="shared" si="1"/>
        <v>5</v>
      </c>
      <c r="G6" s="62">
        <f t="shared" si="1"/>
        <v>0</v>
      </c>
      <c r="H6" s="62" t="str">
        <f t="shared" si="1"/>
        <v>香川県　観音寺市</v>
      </c>
      <c r="I6" s="62" t="str">
        <f t="shared" si="1"/>
        <v>法適用</v>
      </c>
      <c r="J6" s="62" t="str">
        <f t="shared" si="1"/>
        <v>下水道事業</v>
      </c>
      <c r="K6" s="62" t="str">
        <f t="shared" si="1"/>
        <v>農業集落排水</v>
      </c>
      <c r="L6" s="62" t="str">
        <f t="shared" si="1"/>
        <v>F1</v>
      </c>
      <c r="M6" s="62" t="str">
        <f t="shared" si="1"/>
        <v>非設置</v>
      </c>
      <c r="N6" s="70" t="str">
        <f t="shared" si="1"/>
        <v>-</v>
      </c>
      <c r="O6" s="70">
        <f t="shared" si="1"/>
        <v>85.44</v>
      </c>
      <c r="P6" s="70">
        <f t="shared" si="1"/>
        <v>0.96</v>
      </c>
      <c r="Q6" s="70">
        <f t="shared" si="1"/>
        <v>100</v>
      </c>
      <c r="R6" s="70">
        <f t="shared" si="1"/>
        <v>3140</v>
      </c>
      <c r="S6" s="70">
        <f t="shared" si="1"/>
        <v>57071</v>
      </c>
      <c r="T6" s="70">
        <f t="shared" si="1"/>
        <v>117.83</v>
      </c>
      <c r="U6" s="70">
        <f t="shared" si="1"/>
        <v>484.35</v>
      </c>
      <c r="V6" s="70">
        <f t="shared" si="1"/>
        <v>543</v>
      </c>
      <c r="W6" s="70">
        <f t="shared" si="1"/>
        <v>0.28000000000000003</v>
      </c>
      <c r="X6" s="70">
        <f t="shared" si="1"/>
        <v>1939.29</v>
      </c>
      <c r="Y6" s="78" t="str">
        <f t="shared" ref="Y6:AH6" si="2">IF(Y7="",NA(),Y7)</f>
        <v>-</v>
      </c>
      <c r="Z6" s="78">
        <f t="shared" si="2"/>
        <v>99.59</v>
      </c>
      <c r="AA6" s="78">
        <f t="shared" si="2"/>
        <v>102.54</v>
      </c>
      <c r="AB6" s="78">
        <f t="shared" si="2"/>
        <v>109.83</v>
      </c>
      <c r="AC6" s="78">
        <f t="shared" si="2"/>
        <v>95.31</v>
      </c>
      <c r="AD6" s="78" t="str">
        <f t="shared" si="2"/>
        <v>-</v>
      </c>
      <c r="AE6" s="78">
        <f t="shared" si="2"/>
        <v>106.37</v>
      </c>
      <c r="AF6" s="78">
        <f t="shared" si="2"/>
        <v>106.07</v>
      </c>
      <c r="AG6" s="78">
        <f t="shared" si="2"/>
        <v>105.5</v>
      </c>
      <c r="AH6" s="78">
        <f t="shared" si="2"/>
        <v>103.07</v>
      </c>
      <c r="AI6" s="70" t="str">
        <f>IF(AI7="","",IF(AI7="-","【-】","【"&amp;SUBSTITUTE(TEXT(AI7,"#,##0.00"),"-","△")&amp;"】"))</f>
        <v>【104.44】</v>
      </c>
      <c r="AJ6" s="78" t="str">
        <f t="shared" ref="AJ6:AS6" si="3">IF(AJ7="",NA(),AJ7)</f>
        <v>-</v>
      </c>
      <c r="AK6" s="78">
        <f t="shared" si="3"/>
        <v>4.67</v>
      </c>
      <c r="AL6" s="70">
        <f t="shared" si="3"/>
        <v>0</v>
      </c>
      <c r="AM6" s="70">
        <f t="shared" si="3"/>
        <v>0</v>
      </c>
      <c r="AN6" s="70">
        <f t="shared" si="3"/>
        <v>0</v>
      </c>
      <c r="AO6" s="78" t="str">
        <f t="shared" si="3"/>
        <v>-</v>
      </c>
      <c r="AP6" s="78">
        <f t="shared" si="3"/>
        <v>139.02000000000001</v>
      </c>
      <c r="AQ6" s="78">
        <f t="shared" si="3"/>
        <v>132.04</v>
      </c>
      <c r="AR6" s="78">
        <f t="shared" si="3"/>
        <v>145.43</v>
      </c>
      <c r="AS6" s="78">
        <f t="shared" si="3"/>
        <v>120.64</v>
      </c>
      <c r="AT6" s="70" t="str">
        <f>IF(AT7="","",IF(AT7="-","【-】","【"&amp;SUBSTITUTE(TEXT(AT7,"#,##0.00"),"-","△")&amp;"】"))</f>
        <v>【124.06】</v>
      </c>
      <c r="AU6" s="78" t="str">
        <f t="shared" ref="AU6:BD6" si="4">IF(AU7="",NA(),AU7)</f>
        <v>-</v>
      </c>
      <c r="AV6" s="78">
        <f t="shared" si="4"/>
        <v>122.52</v>
      </c>
      <c r="AW6" s="78">
        <f t="shared" si="4"/>
        <v>188.56</v>
      </c>
      <c r="AX6" s="78">
        <f t="shared" si="4"/>
        <v>208.08</v>
      </c>
      <c r="AY6" s="78">
        <f t="shared" si="4"/>
        <v>174.26</v>
      </c>
      <c r="AZ6" s="78" t="str">
        <f t="shared" si="4"/>
        <v>-</v>
      </c>
      <c r="BA6" s="78">
        <f t="shared" si="4"/>
        <v>29.13</v>
      </c>
      <c r="BB6" s="78">
        <f t="shared" si="4"/>
        <v>35.69</v>
      </c>
      <c r="BC6" s="78">
        <f t="shared" si="4"/>
        <v>38.4</v>
      </c>
      <c r="BD6" s="78">
        <f t="shared" si="4"/>
        <v>39.82</v>
      </c>
      <c r="BE6" s="70" t="str">
        <f>IF(BE7="","",IF(BE7="-","【-】","【"&amp;SUBSTITUTE(TEXT(BE7,"#,##0.00"),"-","△")&amp;"】"))</f>
        <v>【42.02】</v>
      </c>
      <c r="BF6" s="78" t="str">
        <f t="shared" ref="BF6:BO6" si="5">IF(BF7="",NA(),BF7)</f>
        <v>-</v>
      </c>
      <c r="BG6" s="70">
        <f t="shared" si="5"/>
        <v>0</v>
      </c>
      <c r="BH6" s="70">
        <f t="shared" si="5"/>
        <v>0</v>
      </c>
      <c r="BI6" s="70">
        <f t="shared" si="5"/>
        <v>0</v>
      </c>
      <c r="BJ6" s="70">
        <f t="shared" si="5"/>
        <v>0</v>
      </c>
      <c r="BK6" s="78" t="str">
        <f t="shared" si="5"/>
        <v>-</v>
      </c>
      <c r="BL6" s="78">
        <f t="shared" si="5"/>
        <v>867.83</v>
      </c>
      <c r="BM6" s="78">
        <f t="shared" si="5"/>
        <v>791.76</v>
      </c>
      <c r="BN6" s="78">
        <f t="shared" si="5"/>
        <v>900.82</v>
      </c>
      <c r="BO6" s="78">
        <f t="shared" si="5"/>
        <v>743.31</v>
      </c>
      <c r="BP6" s="70" t="str">
        <f>IF(BP7="","",IF(BP7="-","【-】","【"&amp;SUBSTITUTE(TEXT(BP7,"#,##0.00"),"-","△")&amp;"】"))</f>
        <v>【785.10】</v>
      </c>
      <c r="BQ6" s="78" t="str">
        <f t="shared" ref="BQ6:BZ6" si="6">IF(BQ7="",NA(),BQ7)</f>
        <v>-</v>
      </c>
      <c r="BR6" s="78">
        <f t="shared" si="6"/>
        <v>45.78</v>
      </c>
      <c r="BS6" s="78">
        <f t="shared" si="6"/>
        <v>39.590000000000003</v>
      </c>
      <c r="BT6" s="78">
        <f t="shared" si="6"/>
        <v>38.270000000000003</v>
      </c>
      <c r="BU6" s="78">
        <f t="shared" si="6"/>
        <v>27.15</v>
      </c>
      <c r="BV6" s="78" t="str">
        <f t="shared" si="6"/>
        <v>-</v>
      </c>
      <c r="BW6" s="78">
        <f t="shared" si="6"/>
        <v>57.08</v>
      </c>
      <c r="BX6" s="78">
        <f t="shared" si="6"/>
        <v>56.26</v>
      </c>
      <c r="BY6" s="78">
        <f t="shared" si="6"/>
        <v>52.94</v>
      </c>
      <c r="BZ6" s="78">
        <f t="shared" si="6"/>
        <v>61.15</v>
      </c>
      <c r="CA6" s="70" t="str">
        <f>IF(CA7="","",IF(CA7="-","【-】","【"&amp;SUBSTITUTE(TEXT(CA7,"#,##0.00"),"-","△")&amp;"】"))</f>
        <v>【56.93】</v>
      </c>
      <c r="CB6" s="78" t="str">
        <f t="shared" ref="CB6:CK6" si="7">IF(CB7="",NA(),CB7)</f>
        <v>-</v>
      </c>
      <c r="CC6" s="78">
        <f t="shared" si="7"/>
        <v>291.52</v>
      </c>
      <c r="CD6" s="78">
        <f t="shared" si="7"/>
        <v>318.18</v>
      </c>
      <c r="CE6" s="78">
        <f t="shared" si="7"/>
        <v>368.85</v>
      </c>
      <c r="CF6" s="78">
        <f t="shared" si="7"/>
        <v>499.33</v>
      </c>
      <c r="CG6" s="78" t="str">
        <f t="shared" si="7"/>
        <v>-</v>
      </c>
      <c r="CH6" s="78">
        <f t="shared" si="7"/>
        <v>274.99</v>
      </c>
      <c r="CI6" s="78">
        <f t="shared" si="7"/>
        <v>282.08999999999997</v>
      </c>
      <c r="CJ6" s="78">
        <f t="shared" si="7"/>
        <v>303.27999999999997</v>
      </c>
      <c r="CK6" s="78">
        <f t="shared" si="7"/>
        <v>250.43</v>
      </c>
      <c r="CL6" s="70" t="str">
        <f>IF(CL7="","",IF(CL7="-","【-】","【"&amp;SUBSTITUTE(TEXT(CL7,"#,##0.00"),"-","△")&amp;"】"))</f>
        <v>【271.15】</v>
      </c>
      <c r="CM6" s="78" t="str">
        <f t="shared" ref="CM6:CV6" si="8">IF(CM7="",NA(),CM7)</f>
        <v>-</v>
      </c>
      <c r="CN6" s="78">
        <f t="shared" si="8"/>
        <v>51</v>
      </c>
      <c r="CO6" s="78">
        <f t="shared" si="8"/>
        <v>49.8</v>
      </c>
      <c r="CP6" s="78">
        <f t="shared" si="8"/>
        <v>45.02</v>
      </c>
      <c r="CQ6" s="78">
        <f t="shared" si="8"/>
        <v>47.01</v>
      </c>
      <c r="CR6" s="78" t="str">
        <f t="shared" si="8"/>
        <v>-</v>
      </c>
      <c r="CS6" s="78">
        <f t="shared" si="8"/>
        <v>54.83</v>
      </c>
      <c r="CT6" s="78">
        <f t="shared" si="8"/>
        <v>66.53</v>
      </c>
      <c r="CU6" s="78">
        <f t="shared" si="8"/>
        <v>52.35</v>
      </c>
      <c r="CV6" s="78">
        <f t="shared" si="8"/>
        <v>52.63</v>
      </c>
      <c r="CW6" s="70" t="str">
        <f>IF(CW7="","",IF(CW7="-","【-】","【"&amp;SUBSTITUTE(TEXT(CW7,"#,##0.00"),"-","△")&amp;"】"))</f>
        <v>【49.87】</v>
      </c>
      <c r="CX6" s="78" t="str">
        <f t="shared" ref="CX6:DG6" si="9">IF(CX7="",NA(),CX7)</f>
        <v>-</v>
      </c>
      <c r="CY6" s="78">
        <f t="shared" si="9"/>
        <v>80.41</v>
      </c>
      <c r="CZ6" s="78">
        <f t="shared" si="9"/>
        <v>81.069999999999993</v>
      </c>
      <c r="DA6" s="78">
        <f t="shared" si="9"/>
        <v>87.5</v>
      </c>
      <c r="DB6" s="78">
        <f t="shared" si="9"/>
        <v>88.03</v>
      </c>
      <c r="DC6" s="78" t="str">
        <f t="shared" si="9"/>
        <v>-</v>
      </c>
      <c r="DD6" s="78">
        <f t="shared" si="9"/>
        <v>84.7</v>
      </c>
      <c r="DE6" s="78">
        <f t="shared" si="9"/>
        <v>84.67</v>
      </c>
      <c r="DF6" s="78">
        <f t="shared" si="9"/>
        <v>84.39</v>
      </c>
      <c r="DG6" s="78">
        <f t="shared" si="9"/>
        <v>90.32</v>
      </c>
      <c r="DH6" s="70" t="str">
        <f>IF(DH7="","",IF(DH7="-","【-】","【"&amp;SUBSTITUTE(TEXT(DH7,"#,##0.00"),"-","△")&amp;"】"))</f>
        <v>【87.54】</v>
      </c>
      <c r="DI6" s="78" t="str">
        <f t="shared" ref="DI6:DR6" si="10">IF(DI7="",NA(),DI7)</f>
        <v>-</v>
      </c>
      <c r="DJ6" s="78">
        <f t="shared" si="10"/>
        <v>8.01</v>
      </c>
      <c r="DK6" s="78">
        <f t="shared" si="10"/>
        <v>12.65</v>
      </c>
      <c r="DL6" s="78">
        <f t="shared" si="10"/>
        <v>16.93</v>
      </c>
      <c r="DM6" s="78">
        <f t="shared" si="10"/>
        <v>20.96</v>
      </c>
      <c r="DN6" s="78" t="str">
        <f t="shared" si="10"/>
        <v>-</v>
      </c>
      <c r="DO6" s="78">
        <f t="shared" si="10"/>
        <v>20.34</v>
      </c>
      <c r="DP6" s="78">
        <f t="shared" si="10"/>
        <v>21.85</v>
      </c>
      <c r="DQ6" s="78">
        <f t="shared" si="10"/>
        <v>25.19</v>
      </c>
      <c r="DR6" s="78">
        <f t="shared" si="10"/>
        <v>30.5</v>
      </c>
      <c r="DS6" s="70" t="str">
        <f>IF(DS7="","",IF(DS7="-","【-】","【"&amp;SUBSTITUTE(TEXT(DS7,"#,##0.00"),"-","△")&amp;"】"))</f>
        <v>【28.42】</v>
      </c>
      <c r="DT6" s="78" t="str">
        <f t="shared" ref="DT6:EC6" si="11">IF(DT7="",NA(),DT7)</f>
        <v>-</v>
      </c>
      <c r="DU6" s="70">
        <f t="shared" si="11"/>
        <v>0</v>
      </c>
      <c r="DV6" s="70">
        <f t="shared" si="11"/>
        <v>0</v>
      </c>
      <c r="DW6" s="70">
        <f t="shared" si="11"/>
        <v>0</v>
      </c>
      <c r="DX6" s="70">
        <f t="shared" si="11"/>
        <v>0</v>
      </c>
      <c r="DY6" s="78" t="str">
        <f t="shared" si="11"/>
        <v>-</v>
      </c>
      <c r="DZ6" s="70">
        <f t="shared" si="11"/>
        <v>0</v>
      </c>
      <c r="EA6" s="70">
        <f t="shared" si="11"/>
        <v>0</v>
      </c>
      <c r="EB6" s="70">
        <f t="shared" si="11"/>
        <v>0</v>
      </c>
      <c r="EC6" s="70">
        <f t="shared" si="11"/>
        <v>0</v>
      </c>
      <c r="ED6" s="70" t="str">
        <f>IF(ED7="","",IF(ED7="-","【-】","【"&amp;SUBSTITUTE(TEXT(ED7,"#,##0.00"),"-","△")&amp;"】"))</f>
        <v>【0.08】</v>
      </c>
      <c r="EE6" s="78" t="str">
        <f t="shared" ref="EE6:EN6" si="12">IF(EE7="",NA(),EE7)</f>
        <v>-</v>
      </c>
      <c r="EF6" s="70">
        <f t="shared" si="12"/>
        <v>0</v>
      </c>
      <c r="EG6" s="70">
        <f t="shared" si="12"/>
        <v>0</v>
      </c>
      <c r="EH6" s="70">
        <f t="shared" si="12"/>
        <v>0</v>
      </c>
      <c r="EI6" s="70">
        <f t="shared" si="12"/>
        <v>0</v>
      </c>
      <c r="EJ6" s="78" t="str">
        <f t="shared" si="12"/>
        <v>-</v>
      </c>
      <c r="EK6" s="78">
        <f t="shared" si="12"/>
        <v>0.25</v>
      </c>
      <c r="EL6" s="78">
        <f t="shared" si="12"/>
        <v>5.e-002</v>
      </c>
      <c r="EM6" s="78">
        <f t="shared" si="12"/>
        <v>3.e-002</v>
      </c>
      <c r="EN6" s="78">
        <f t="shared" si="12"/>
        <v>2.e-002</v>
      </c>
      <c r="EO6" s="70" t="str">
        <f>IF(EO7="","",IF(EO7="-","【-】","【"&amp;SUBSTITUTE(TEXT(EO7,"#,##0.00"),"-","△")&amp;"】"))</f>
        <v>【0.02】</v>
      </c>
    </row>
    <row r="7" spans="1:148" s="56" customFormat="1">
      <c r="A7" s="57"/>
      <c r="B7" s="63">
        <v>2023</v>
      </c>
      <c r="C7" s="63">
        <v>372056</v>
      </c>
      <c r="D7" s="63">
        <v>46</v>
      </c>
      <c r="E7" s="63">
        <v>17</v>
      </c>
      <c r="F7" s="63">
        <v>5</v>
      </c>
      <c r="G7" s="63">
        <v>0</v>
      </c>
      <c r="H7" s="63" t="s">
        <v>96</v>
      </c>
      <c r="I7" s="63" t="s">
        <v>97</v>
      </c>
      <c r="J7" s="63" t="s">
        <v>98</v>
      </c>
      <c r="K7" s="63" t="s">
        <v>99</v>
      </c>
      <c r="L7" s="63" t="s">
        <v>100</v>
      </c>
      <c r="M7" s="63" t="s">
        <v>101</v>
      </c>
      <c r="N7" s="71" t="s">
        <v>102</v>
      </c>
      <c r="O7" s="71">
        <v>85.44</v>
      </c>
      <c r="P7" s="71">
        <v>0.96</v>
      </c>
      <c r="Q7" s="71">
        <v>100</v>
      </c>
      <c r="R7" s="71">
        <v>3140</v>
      </c>
      <c r="S7" s="71">
        <v>57071</v>
      </c>
      <c r="T7" s="71">
        <v>117.83</v>
      </c>
      <c r="U7" s="71">
        <v>484.35</v>
      </c>
      <c r="V7" s="71">
        <v>543</v>
      </c>
      <c r="W7" s="71">
        <v>0.28000000000000003</v>
      </c>
      <c r="X7" s="71">
        <v>1939.29</v>
      </c>
      <c r="Y7" s="71" t="s">
        <v>102</v>
      </c>
      <c r="Z7" s="71">
        <v>99.59</v>
      </c>
      <c r="AA7" s="71">
        <v>102.54</v>
      </c>
      <c r="AB7" s="71">
        <v>109.83</v>
      </c>
      <c r="AC7" s="71">
        <v>95.31</v>
      </c>
      <c r="AD7" s="71" t="s">
        <v>102</v>
      </c>
      <c r="AE7" s="71">
        <v>106.37</v>
      </c>
      <c r="AF7" s="71">
        <v>106.07</v>
      </c>
      <c r="AG7" s="71">
        <v>105.5</v>
      </c>
      <c r="AH7" s="71">
        <v>103.07</v>
      </c>
      <c r="AI7" s="71">
        <v>104.44</v>
      </c>
      <c r="AJ7" s="71" t="s">
        <v>102</v>
      </c>
      <c r="AK7" s="71">
        <v>4.67</v>
      </c>
      <c r="AL7" s="71">
        <v>0</v>
      </c>
      <c r="AM7" s="71">
        <v>0</v>
      </c>
      <c r="AN7" s="71">
        <v>0</v>
      </c>
      <c r="AO7" s="71" t="s">
        <v>102</v>
      </c>
      <c r="AP7" s="71">
        <v>139.02000000000001</v>
      </c>
      <c r="AQ7" s="71">
        <v>132.04</v>
      </c>
      <c r="AR7" s="71">
        <v>145.43</v>
      </c>
      <c r="AS7" s="71">
        <v>120.64</v>
      </c>
      <c r="AT7" s="71">
        <v>124.06</v>
      </c>
      <c r="AU7" s="71" t="s">
        <v>102</v>
      </c>
      <c r="AV7" s="71">
        <v>122.52</v>
      </c>
      <c r="AW7" s="71">
        <v>188.56</v>
      </c>
      <c r="AX7" s="71">
        <v>208.08</v>
      </c>
      <c r="AY7" s="71">
        <v>174.26</v>
      </c>
      <c r="AZ7" s="71" t="s">
        <v>102</v>
      </c>
      <c r="BA7" s="71">
        <v>29.13</v>
      </c>
      <c r="BB7" s="71">
        <v>35.69</v>
      </c>
      <c r="BC7" s="71">
        <v>38.4</v>
      </c>
      <c r="BD7" s="71">
        <v>39.82</v>
      </c>
      <c r="BE7" s="71">
        <v>42.02</v>
      </c>
      <c r="BF7" s="71" t="s">
        <v>102</v>
      </c>
      <c r="BG7" s="71">
        <v>0</v>
      </c>
      <c r="BH7" s="71">
        <v>0</v>
      </c>
      <c r="BI7" s="71">
        <v>0</v>
      </c>
      <c r="BJ7" s="71">
        <v>0</v>
      </c>
      <c r="BK7" s="71" t="s">
        <v>102</v>
      </c>
      <c r="BL7" s="71">
        <v>867.83</v>
      </c>
      <c r="BM7" s="71">
        <v>791.76</v>
      </c>
      <c r="BN7" s="71">
        <v>900.82</v>
      </c>
      <c r="BO7" s="71">
        <v>743.31</v>
      </c>
      <c r="BP7" s="71">
        <v>785.1</v>
      </c>
      <c r="BQ7" s="71" t="s">
        <v>102</v>
      </c>
      <c r="BR7" s="71">
        <v>45.78</v>
      </c>
      <c r="BS7" s="71">
        <v>39.590000000000003</v>
      </c>
      <c r="BT7" s="71">
        <v>38.270000000000003</v>
      </c>
      <c r="BU7" s="71">
        <v>27.15</v>
      </c>
      <c r="BV7" s="71" t="s">
        <v>102</v>
      </c>
      <c r="BW7" s="71">
        <v>57.08</v>
      </c>
      <c r="BX7" s="71">
        <v>56.26</v>
      </c>
      <c r="BY7" s="71">
        <v>52.94</v>
      </c>
      <c r="BZ7" s="71">
        <v>61.15</v>
      </c>
      <c r="CA7" s="71">
        <v>56.93</v>
      </c>
      <c r="CB7" s="71" t="s">
        <v>102</v>
      </c>
      <c r="CC7" s="71">
        <v>291.52</v>
      </c>
      <c r="CD7" s="71">
        <v>318.18</v>
      </c>
      <c r="CE7" s="71">
        <v>368.85</v>
      </c>
      <c r="CF7" s="71">
        <v>499.33</v>
      </c>
      <c r="CG7" s="71" t="s">
        <v>102</v>
      </c>
      <c r="CH7" s="71">
        <v>274.99</v>
      </c>
      <c r="CI7" s="71">
        <v>282.08999999999997</v>
      </c>
      <c r="CJ7" s="71">
        <v>303.27999999999997</v>
      </c>
      <c r="CK7" s="71">
        <v>250.43</v>
      </c>
      <c r="CL7" s="71">
        <v>271.14999999999998</v>
      </c>
      <c r="CM7" s="71" t="s">
        <v>102</v>
      </c>
      <c r="CN7" s="71">
        <v>51</v>
      </c>
      <c r="CO7" s="71">
        <v>49.8</v>
      </c>
      <c r="CP7" s="71">
        <v>45.02</v>
      </c>
      <c r="CQ7" s="71">
        <v>47.01</v>
      </c>
      <c r="CR7" s="71" t="s">
        <v>102</v>
      </c>
      <c r="CS7" s="71">
        <v>54.83</v>
      </c>
      <c r="CT7" s="71">
        <v>66.53</v>
      </c>
      <c r="CU7" s="71">
        <v>52.35</v>
      </c>
      <c r="CV7" s="71">
        <v>52.63</v>
      </c>
      <c r="CW7" s="71">
        <v>49.87</v>
      </c>
      <c r="CX7" s="71" t="s">
        <v>102</v>
      </c>
      <c r="CY7" s="71">
        <v>80.41</v>
      </c>
      <c r="CZ7" s="71">
        <v>81.069999999999993</v>
      </c>
      <c r="DA7" s="71">
        <v>87.5</v>
      </c>
      <c r="DB7" s="71">
        <v>88.03</v>
      </c>
      <c r="DC7" s="71" t="s">
        <v>102</v>
      </c>
      <c r="DD7" s="71">
        <v>84.7</v>
      </c>
      <c r="DE7" s="71">
        <v>84.67</v>
      </c>
      <c r="DF7" s="71">
        <v>84.39</v>
      </c>
      <c r="DG7" s="71">
        <v>90.32</v>
      </c>
      <c r="DH7" s="71">
        <v>87.54</v>
      </c>
      <c r="DI7" s="71" t="s">
        <v>102</v>
      </c>
      <c r="DJ7" s="71">
        <v>8.01</v>
      </c>
      <c r="DK7" s="71">
        <v>12.65</v>
      </c>
      <c r="DL7" s="71">
        <v>16.93</v>
      </c>
      <c r="DM7" s="71">
        <v>20.96</v>
      </c>
      <c r="DN7" s="71" t="s">
        <v>102</v>
      </c>
      <c r="DO7" s="71">
        <v>20.34</v>
      </c>
      <c r="DP7" s="71">
        <v>21.85</v>
      </c>
      <c r="DQ7" s="71">
        <v>25.19</v>
      </c>
      <c r="DR7" s="71">
        <v>30.5</v>
      </c>
      <c r="DS7" s="71">
        <v>28.42</v>
      </c>
      <c r="DT7" s="71" t="s">
        <v>102</v>
      </c>
      <c r="DU7" s="71">
        <v>0</v>
      </c>
      <c r="DV7" s="71">
        <v>0</v>
      </c>
      <c r="DW7" s="71">
        <v>0</v>
      </c>
      <c r="DX7" s="71">
        <v>0</v>
      </c>
      <c r="DY7" s="71" t="s">
        <v>102</v>
      </c>
      <c r="DZ7" s="71">
        <v>0</v>
      </c>
      <c r="EA7" s="71">
        <v>0</v>
      </c>
      <c r="EB7" s="71">
        <v>0</v>
      </c>
      <c r="EC7" s="71">
        <v>0</v>
      </c>
      <c r="ED7" s="71">
        <v>8.e-002</v>
      </c>
      <c r="EE7" s="71" t="s">
        <v>102</v>
      </c>
      <c r="EF7" s="71">
        <v>0</v>
      </c>
      <c r="EG7" s="71">
        <v>0</v>
      </c>
      <c r="EH7" s="71">
        <v>0</v>
      </c>
      <c r="EI7" s="71">
        <v>0</v>
      </c>
      <c r="EJ7" s="71" t="s">
        <v>102</v>
      </c>
      <c r="EK7" s="71">
        <v>0.25</v>
      </c>
      <c r="EL7" s="71">
        <v>5.e-002</v>
      </c>
      <c r="EM7" s="71">
        <v>3.e-002</v>
      </c>
      <c r="EN7" s="71">
        <v>2.e-002</v>
      </c>
      <c r="EO7" s="71">
        <v>2.e-002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8"/>
      <c r="B9" s="58" t="s">
        <v>103</v>
      </c>
      <c r="C9" s="58" t="s">
        <v>104</v>
      </c>
      <c r="D9" s="58" t="s">
        <v>105</v>
      </c>
      <c r="E9" s="58" t="s">
        <v>106</v>
      </c>
      <c r="F9" s="58"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8" t="s">
        <v>0</v>
      </c>
      <c r="B10" s="64">
        <f>DATEVALUE($B7-B11&amp;"/1/"&amp;B12)</f>
        <v>36892</v>
      </c>
      <c r="C10" s="64">
        <f>DATEVALUE($B7-C11&amp;"/1/"&amp;C12)</f>
        <v>37257</v>
      </c>
      <c r="D10" s="64">
        <f>DATEVALUE($B7-D11&amp;"/1/"&amp;D12)</f>
        <v>37623</v>
      </c>
      <c r="E10" s="64">
        <f>DATEVALUE($B7-E11&amp;"/1/"&amp;E12)</f>
        <v>37989</v>
      </c>
      <c r="F10" s="64">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2025-01-24T07:20:18Z</dcterms:created>
  <dcterms:modified xsi:type="dcterms:W3CDTF">2025-02-03T07:38:22Z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2025-02-03T07:38:22Z</vt:filetime>
  </property>
</Properties>
</file>