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nXkkOIbjlh++8gtxm+Y2iQ5XPb68Vqldoc6u9kNDTV0OKIk/H25FLuMUmQ40ZcCsxH2Jkj+KcIJ6ekuA3+0S8w==" workbookSaltValue="Wq46TzXLLwFjZ5SGXgJgY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<sst xmlns="http://schemas.openxmlformats.org/spreadsheetml/2006/main" xmlns:r="http://schemas.openxmlformats.org/officeDocument/2006/relationships" count="114" uniqueCount="114">
  <si>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</si>
  <si>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</si>
  <si>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</si>
  <si>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</si>
  <si>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</si>
  <si>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</si>
  <si>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</si>
  <si>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</si>
  <si>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</si>
  <si>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</si>
  <si>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</si>
  <si>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</si>
  <si>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</si>
  <si>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</si>
  <si>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</si>
  <si>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</si>
  <si>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</si>
  <si>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</si>
  <si>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</si>
  <si>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</si>
  <si>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</si>
  <si>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</si>
  <si>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</si>
  <si>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</si>
  <si>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</si>
  <si>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</si>
  <si>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</si>
  <si>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</si>
  <si>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</si>
  <si>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</si>
  <si>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</si>
  <si>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</si>
  <si>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</si>
  <si>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</si>
  <si>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</si>
  <si>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</si>
  <si>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</si>
  <si>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</si>
  <si>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</si>
  <si>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</si>
  <si>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</si>
  <si>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</si>
  <si>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</si>
  <si>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</si>
  <si>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</si>
  <si>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</si>
  <si>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</si>
  <si>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</si>
  <si>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</si>
  <si>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</si>
  <si>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</si>
  <si>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</si>
  <si>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</si>
  <si>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</si>
  <si>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</si>
  <si>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</si>
  <si>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　観音寺市にある３つの処理区のうち最も古いものは、平成５年度に事業を供用開始している。
　①有形固定資産減価償却率は類似団体平均値を下回っているが、これは令和２年度に公営企業会計へ移行してからの減価償却累計額を基に算出しているためであり、今後の上昇が見込まれる。
　耐用年数を超えた管渠がなく、更新実績もないため②管渠老朽化率と③管渠改善率はともに０％である。
　今年度の修繕費のような費用の増加は経営に大きな影響を及ぼすため、引き続き計画的な維持管理に努める。</t>
    <rPh sb="34" eb="36">
      <t>キョウヨウ</t>
    </rPh>
    <rPh sb="182" eb="185">
      <t>コンネンド</t>
    </rPh>
    <rPh sb="186" eb="189">
      <t>シュウゼンヒ</t>
    </rPh>
    <rPh sb="193" eb="195">
      <t>ヒヨウ</t>
    </rPh>
    <rPh sb="196" eb="198">
      <t>ゾウカ</t>
    </rPh>
    <rPh sb="199" eb="201">
      <t>ケイエイ</t>
    </rPh>
    <rPh sb="202" eb="203">
      <t>オオ</t>
    </rPh>
    <rPh sb="205" eb="207">
      <t>エイキョウ</t>
    </rPh>
    <rPh sb="208" eb="209">
      <t>オヨ</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</si>
  <si>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</si>
  <si>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</si>
  <si>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</si>
  <si>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</si>
  <si>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</si>
  <si>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</si>
  <si>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</si>
  <si>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</si>
  <si>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</si>
  <si>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</si>
  <si>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</si>
  <si>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</si>
  <si>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</si>
  <si>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</si>
  <si>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</si>
  <si>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</si>
  <si>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</si>
  <si>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</si>
  <si>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</si>
  <si>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</si>
  <si>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</si>
  <si>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</si>
  <si>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r>
      <t>　①経常収支比率が100％を下回り、⑤経費回収率も若干改善したものの低下傾向にあり、⑥汚水処理原価は依然として高水準である。いずれも、処理場設備に修繕を要し、汚水処理費が増大したことに起因する。
　②累積欠損金比率が０％ではあるものの、⑤経費回収率は低水準で推移しており、依然として使用料で回収できない費用を一般会計からの繰入金で賄っている状況である。
　⑧</t>
    </r>
    <r>
      <rPr>
        <sz val="11"/>
        <color auto="1"/>
        <rFont val="ＭＳ ゴシック"/>
      </rPr>
      <t>水洗化率が改善したものの、今後大幅に上昇することは考えにくい。経営改善のため、類似団体平均値に対して高水準にある⑥汚水処理原価を抑制すべく、引き続き汚水処理費の削減に取り組む。</t>
    </r>
    <r>
      <rPr>
        <sz val="11"/>
        <color rgb="FFFF0000"/>
        <rFont val="ＭＳ ゴシック"/>
      </rPr>
      <t xml:space="preserve">
　</t>
    </r>
    <r>
      <rPr>
        <sz val="11"/>
        <color auto="1"/>
        <rFont val="ＭＳ ゴシック"/>
      </rPr>
      <t>③流動比率は、類似団体平均値を大きく上回り、④企業債残高対事業規模比率は、一般会計からの繰入金で償還額全額を賄っているため０％である。</t>
    </r>
    <rPh sb="14" eb="16">
      <t>シタマワ</t>
    </rPh>
    <rPh sb="25" eb="27">
      <t>ジャッカン</t>
    </rPh>
    <rPh sb="27" eb="29">
      <t>カイゼン</t>
    </rPh>
    <rPh sb="34" eb="36">
      <t>テイカ</t>
    </rPh>
    <rPh sb="36" eb="38">
      <t>ケイコウ</t>
    </rPh>
    <rPh sb="50" eb="52">
      <t>イゼン</t>
    </rPh>
    <rPh sb="55" eb="58">
      <t>コウスイジュン</t>
    </rPh>
    <rPh sb="67" eb="70">
      <t>ショリジョウ</t>
    </rPh>
    <rPh sb="70" eb="72">
      <t>セツビ</t>
    </rPh>
    <rPh sb="73" eb="75">
      <t>シュウゼン</t>
    </rPh>
    <rPh sb="76" eb="77">
      <t>ヨウ</t>
    </rPh>
    <rPh sb="79" eb="81">
      <t>オスイ</t>
    </rPh>
    <rPh sb="81" eb="84">
      <t>ショリヒ</t>
    </rPh>
    <rPh sb="85" eb="87">
      <t>ゾウダイ</t>
    </rPh>
    <rPh sb="92" eb="94">
      <t>キイン</t>
    </rPh>
    <rPh sb="136" eb="138">
      <t>イゼン</t>
    </rPh>
    <rPh sb="184" eb="186">
      <t>カイゼン</t>
    </rPh>
    <rPh sb="192" eb="194">
      <t>コンゴ</t>
    </rPh>
    <rPh sb="194" eb="196">
      <t>オオハバ</t>
    </rPh>
    <rPh sb="197" eb="199">
      <t>ジョウショウ</t>
    </rPh>
    <rPh sb="204" eb="205">
      <t>カンガ</t>
    </rPh>
    <rPh sb="210" eb="212">
      <t>ケイエイ</t>
    </rPh>
    <rPh sb="212" eb="214">
      <t>カイゼン</t>
    </rPh>
    <rPh sb="229" eb="232">
      <t>コウスイジュン</t>
    </rPh>
    <rPh sb="243" eb="245">
      <t>ヨクセイ</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</si>
  <si>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</si>
  <si>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</si>
  <si>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</si>
  <si>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</si>
  <si>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</si>
  <si>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</si>
  <si>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</si>
  <si>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</si>
  <si>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</si>
  <si>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</si>
  <si>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</si>
  <si>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</si>
  <si>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</si>
  <si>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</si>
  <si>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</si>
  <si>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</si>
  <si>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</si>
  <si>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香川県　観音寺市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</si>
  <si>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</si>
  <si>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</si>
  <si>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</si>
  <si>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</si>
  <si>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</si>
  <si>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</si>
  <si>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</si>
  <si>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</si>
  <si>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</si>
  <si>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</si>
  <si>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</si>
  <si>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</si>
  <si>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</si>
  <si>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</si>
  <si>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</si>
  <si>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経費回収率が低く、一般会計からの繰入金に依存した経営状況が続いており、改善のために維持管理費削減に継続して取り組む。
　安定したサービス提供の実現のため、人口減少や施設の老朽化、物価上昇等の現状を踏まえた経営戦略（令和６年度末改定）に基づき、改修や施設規模の適正化のみならず、施設の統廃合を含めた抜本的な改革を検討する。</t>
    <rPh sb="36" eb="38">
      <t>カイゼン</t>
    </rPh>
    <rPh sb="139" eb="141">
      <t>シセツ</t>
    </rPh>
    <rPh sb="142" eb="145">
      <t>トウハイゴウ</t>
    </rPh>
    <rPh sb="146" eb="147">
      <t>フク</t>
    </rPh>
    <rPh sb="149" eb="152">
      <t>バッポンテキ</t>
    </rPh>
    <rPh sb="153" eb="155">
      <t>カイカク</t>
    </rPh>
    <rPh sb="156" eb="158">
      <t>ケントウ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</si>
</sst>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0.25</c:v>
                </c:pt>
                <c:pt idx="1">
                  <c:v>5.e-002</c:v>
                </c:pt>
                <c:pt idx="2">
                  <c:v>3.e-002</c:v>
                </c:pt>
                <c:pt idx="3">
                  <c:v>2.e-002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c:v>
                </c:pt>
                <c:pt idx="1">
                  <c:v>49.8</c:v>
                </c:pt>
                <c:pt idx="2">
                  <c:v>45.02</c:v>
                </c:pt>
                <c:pt idx="3">
                  <c:v>47.01</c:v>
                </c:pt>
                <c:pt idx="4">
                  <c:v>48.21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54.83</c:v>
                </c:pt>
                <c:pt idx="1">
                  <c:v>66.53</c:v>
                </c:pt>
                <c:pt idx="2">
                  <c:v>52.35</c:v>
                </c:pt>
                <c:pt idx="3">
                  <c:v>52.63</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80.41</c:v>
                </c:pt>
                <c:pt idx="1">
                  <c:v>81.069999999999993</c:v>
                </c:pt>
                <c:pt idx="2">
                  <c:v>87.5</c:v>
                </c:pt>
                <c:pt idx="3">
                  <c:v>88.03</c:v>
                </c:pt>
                <c:pt idx="4">
                  <c:v>88.43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84.7</c:v>
                </c:pt>
                <c:pt idx="1">
                  <c:v>84.67</c:v>
                </c:pt>
                <c:pt idx="2">
                  <c:v>84.39</c:v>
                </c:pt>
                <c:pt idx="3">
                  <c:v>90.32</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99.59</c:v>
                </c:pt>
                <c:pt idx="1">
                  <c:v>102.54</c:v>
                </c:pt>
                <c:pt idx="2">
                  <c:v>109.83</c:v>
                </c:pt>
                <c:pt idx="3">
                  <c:v>95.31</c:v>
                </c:pt>
                <c:pt idx="4">
                  <c:v>93.75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106.37</c:v>
                </c:pt>
                <c:pt idx="1">
                  <c:v>106.07</c:v>
                </c:pt>
                <c:pt idx="2">
                  <c:v>105.5</c:v>
                </c:pt>
                <c:pt idx="3">
                  <c:v>103.07</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8.01</c:v>
                </c:pt>
                <c:pt idx="1">
                  <c:v>12.65</c:v>
                </c:pt>
                <c:pt idx="2">
                  <c:v>16.93</c:v>
                </c:pt>
                <c:pt idx="3">
                  <c:v>20.96</c:v>
                </c:pt>
                <c:pt idx="4">
                  <c:v>24.33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20.34</c:v>
                </c:pt>
                <c:pt idx="1">
                  <c:v>21.85</c:v>
                </c:pt>
                <c:pt idx="2">
                  <c:v>25.19</c:v>
                </c:pt>
                <c:pt idx="3">
                  <c:v>30.5</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quot;-&quot;">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4.67</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139.02000000000001</c:v>
                </c:pt>
                <c:pt idx="1">
                  <c:v>132.04</c:v>
                </c:pt>
                <c:pt idx="2">
                  <c:v>145.43</c:v>
                </c:pt>
                <c:pt idx="3">
                  <c:v>120.64</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122.52</c:v>
                </c:pt>
                <c:pt idx="1">
                  <c:v>188.56</c:v>
                </c:pt>
                <c:pt idx="2">
                  <c:v>208.08</c:v>
                </c:pt>
                <c:pt idx="3">
                  <c:v>174.26</c:v>
                </c:pt>
                <c:pt idx="4">
                  <c:v>137.75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29.13</c:v>
                </c:pt>
                <c:pt idx="1">
                  <c:v>35.69</c:v>
                </c:pt>
                <c:pt idx="2">
                  <c:v>38.4</c:v>
                </c:pt>
                <c:pt idx="3">
                  <c:v>39.82</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867.83</c:v>
                </c:pt>
                <c:pt idx="1">
                  <c:v>791.76</c:v>
                </c:pt>
                <c:pt idx="2">
                  <c:v>900.82</c:v>
                </c:pt>
                <c:pt idx="3">
                  <c:v>743.31</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45.78</c:v>
                </c:pt>
                <c:pt idx="1">
                  <c:v>39.590000000000003</c:v>
                </c:pt>
                <c:pt idx="2">
                  <c:v>38.270000000000003</c:v>
                </c:pt>
                <c:pt idx="3">
                  <c:v>27.15</c:v>
                </c:pt>
                <c:pt idx="4">
                  <c:v>30.04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57.08</c:v>
                </c:pt>
                <c:pt idx="1">
                  <c:v>56.26</c:v>
                </c:pt>
                <c:pt idx="2">
                  <c:v>52.94</c:v>
                </c:pt>
                <c:pt idx="3">
                  <c:v>61.15</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291.52</c:v>
                </c:pt>
                <c:pt idx="1">
                  <c:v>318.18</c:v>
                </c:pt>
                <c:pt idx="2">
                  <c:v>368.85</c:v>
                </c:pt>
                <c:pt idx="3">
                  <c:v>499.33</c:v>
                </c:pt>
                <c:pt idx="4">
                  <c:v>434.51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274.99</c:v>
                </c:pt>
                <c:pt idx="1">
                  <c:v>282.08999999999997</c:v>
                </c:pt>
                <c:pt idx="2">
                  <c:v>303.27999999999997</c:v>
                </c:pt>
                <c:pt idx="3">
                  <c:v>250.43</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香川県　観音寺市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56361</v>
      </c>
      <c r="AM8" s="21"/>
      <c r="AN8" s="21"/>
      <c r="AO8" s="21"/>
      <c r="AP8" s="21"/>
      <c r="AQ8" s="21"/>
      <c r="AR8" s="21"/>
      <c r="AS8" s="21"/>
      <c r="AT8" s="7">
        <f>データ!T6</f>
        <v>117.83</v>
      </c>
      <c r="AU8" s="7"/>
      <c r="AV8" s="7"/>
      <c r="AW8" s="7"/>
      <c r="AX8" s="7"/>
      <c r="AY8" s="7"/>
      <c r="AZ8" s="7"/>
      <c r="BA8" s="7"/>
      <c r="BB8" s="7">
        <f>データ!U6</f>
        <v>478.32</v>
      </c>
      <c r="BC8" s="7"/>
      <c r="BD8" s="7"/>
      <c r="BE8" s="7"/>
      <c r="BF8" s="7"/>
      <c r="BG8" s="7"/>
      <c r="BH8" s="7"/>
      <c r="BI8" s="7"/>
      <c r="BJ8" s="3"/>
      <c r="BK8" s="3"/>
      <c r="BL8" s="27" t="s">
        <v>13</v>
      </c>
      <c r="BM8" s="37"/>
      <c r="BN8" s="44" t="s">
        <v>20</v>
      </c>
      <c r="BO8" s="44"/>
      <c r="BP8" s="44"/>
      <c r="BQ8" s="44"/>
      <c r="BR8" s="44"/>
      <c r="BS8" s="44"/>
      <c r="BT8" s="44"/>
      <c r="BU8" s="44"/>
      <c r="BV8" s="44"/>
      <c r="BW8" s="44"/>
      <c r="BX8" s="44"/>
      <c r="BY8" s="48"/>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87.16</v>
      </c>
      <c r="J10" s="7"/>
      <c r="K10" s="7"/>
      <c r="L10" s="7"/>
      <c r="M10" s="7"/>
      <c r="N10" s="7"/>
      <c r="O10" s="7"/>
      <c r="P10" s="7">
        <f>データ!P6</f>
        <v>0.96</v>
      </c>
      <c r="Q10" s="7"/>
      <c r="R10" s="7"/>
      <c r="S10" s="7"/>
      <c r="T10" s="7"/>
      <c r="U10" s="7"/>
      <c r="V10" s="7"/>
      <c r="W10" s="7">
        <f>データ!Q6</f>
        <v>100</v>
      </c>
      <c r="X10" s="7"/>
      <c r="Y10" s="7"/>
      <c r="Z10" s="7"/>
      <c r="AA10" s="7"/>
      <c r="AB10" s="7"/>
      <c r="AC10" s="7"/>
      <c r="AD10" s="21">
        <f>データ!R6</f>
        <v>3140</v>
      </c>
      <c r="AE10" s="21"/>
      <c r="AF10" s="21"/>
      <c r="AG10" s="21"/>
      <c r="AH10" s="21"/>
      <c r="AI10" s="21"/>
      <c r="AJ10" s="21"/>
      <c r="AK10" s="2"/>
      <c r="AL10" s="21">
        <f>データ!V6</f>
        <v>536</v>
      </c>
      <c r="AM10" s="21"/>
      <c r="AN10" s="21"/>
      <c r="AO10" s="21"/>
      <c r="AP10" s="21"/>
      <c r="AQ10" s="21"/>
      <c r="AR10" s="21"/>
      <c r="AS10" s="21"/>
      <c r="AT10" s="7">
        <f>データ!W6</f>
        <v>0.28000000000000003</v>
      </c>
      <c r="AU10" s="7"/>
      <c r="AV10" s="7"/>
      <c r="AW10" s="7"/>
      <c r="AX10" s="7"/>
      <c r="AY10" s="7"/>
      <c r="AZ10" s="7"/>
      <c r="BA10" s="7"/>
      <c r="BB10" s="7">
        <f>データ!X6</f>
        <v>1914.29</v>
      </c>
      <c r="BC10" s="7"/>
      <c r="BD10" s="7"/>
      <c r="BE10" s="7"/>
      <c r="BF10" s="7"/>
      <c r="BG10" s="7"/>
      <c r="BH10" s="7"/>
      <c r="BI10" s="7"/>
      <c r="BJ10" s="2"/>
      <c r="BK10" s="2"/>
      <c r="BL10" s="29" t="s">
        <v>37</v>
      </c>
      <c r="BM10" s="39"/>
      <c r="BN10" s="46" t="s">
        <v>38</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79</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56</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50</v>
      </c>
      <c r="K84" s="12" t="s">
        <v>51</v>
      </c>
      <c r="L84" s="12" t="s">
        <v>32</v>
      </c>
      <c r="M84" s="12" t="s">
        <v>36</v>
      </c>
      <c r="N84" s="12" t="s">
        <v>52</v>
      </c>
      <c r="O84" s="12" t="s">
        <v>54</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zgnuJoQij85w9I6dX9qT1E2Wq+rRMJVpxL1DnVR9zncwWDSg1GRqoPjNQGfQ2KXAzX6ggyElwEXoGjFqp1LiRg==" saltValue="NkD2G1JEvxS/eMe7FbmeC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33</v>
      </c>
      <c r="C3" s="58" t="s">
        <v>60</v>
      </c>
      <c r="D3" s="58" t="s">
        <v>39</v>
      </c>
      <c r="E3" s="58" t="s">
        <v>6</v>
      </c>
      <c r="F3" s="58" t="s">
        <v>5</v>
      </c>
      <c r="G3" s="58" t="s">
        <v>25</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63</v>
      </c>
      <c r="BG4" s="76"/>
      <c r="BH4" s="76"/>
      <c r="BI4" s="76"/>
      <c r="BJ4" s="76"/>
      <c r="BK4" s="76"/>
      <c r="BL4" s="76"/>
      <c r="BM4" s="76"/>
      <c r="BN4" s="76"/>
      <c r="BO4" s="76"/>
      <c r="BP4" s="76"/>
      <c r="BQ4" s="76" t="s">
        <v>15</v>
      </c>
      <c r="BR4" s="76"/>
      <c r="BS4" s="76"/>
      <c r="BT4" s="76"/>
      <c r="BU4" s="76"/>
      <c r="BV4" s="76"/>
      <c r="BW4" s="76"/>
      <c r="BX4" s="76"/>
      <c r="BY4" s="76"/>
      <c r="BZ4" s="76"/>
      <c r="CA4" s="76"/>
      <c r="CB4" s="76" t="s">
        <v>64</v>
      </c>
      <c r="CC4" s="76"/>
      <c r="CD4" s="76"/>
      <c r="CE4" s="76"/>
      <c r="CF4" s="76"/>
      <c r="CG4" s="76"/>
      <c r="CH4" s="76"/>
      <c r="CI4" s="76"/>
      <c r="CJ4" s="76"/>
      <c r="CK4" s="76"/>
      <c r="CL4" s="76"/>
      <c r="CM4" s="76" t="s">
        <v>0</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7</v>
      </c>
      <c r="N5" s="66" t="s">
        <v>74</v>
      </c>
      <c r="O5" s="66" t="s">
        <v>75</v>
      </c>
      <c r="P5" s="66" t="s">
        <v>76</v>
      </c>
      <c r="Q5" s="66" t="s">
        <v>77</v>
      </c>
      <c r="R5" s="66" t="s">
        <v>78</v>
      </c>
      <c r="S5" s="66" t="s">
        <v>80</v>
      </c>
      <c r="T5" s="66" t="s">
        <v>81</v>
      </c>
      <c r="U5" s="66" t="s">
        <v>1</v>
      </c>
      <c r="V5" s="66" t="s">
        <v>82</v>
      </c>
      <c r="W5" s="66" t="s">
        <v>83</v>
      </c>
      <c r="X5" s="66" t="s">
        <v>84</v>
      </c>
      <c r="Y5" s="66" t="s">
        <v>85</v>
      </c>
      <c r="Z5" s="66" t="s">
        <v>86</v>
      </c>
      <c r="AA5" s="66" t="s">
        <v>87</v>
      </c>
      <c r="AB5" s="66" t="s">
        <v>88</v>
      </c>
      <c r="AC5" s="66" t="s">
        <v>89</v>
      </c>
      <c r="AD5" s="66" t="s">
        <v>90</v>
      </c>
      <c r="AE5" s="66" t="s">
        <v>92</v>
      </c>
      <c r="AF5" s="66" t="s">
        <v>93</v>
      </c>
      <c r="AG5" s="66" t="s">
        <v>94</v>
      </c>
      <c r="AH5" s="66" t="s">
        <v>95</v>
      </c>
      <c r="AI5" s="66" t="s">
        <v>45</v>
      </c>
      <c r="AJ5" s="66" t="s">
        <v>85</v>
      </c>
      <c r="AK5" s="66" t="s">
        <v>86</v>
      </c>
      <c r="AL5" s="66" t="s">
        <v>87</v>
      </c>
      <c r="AM5" s="66" t="s">
        <v>88</v>
      </c>
      <c r="AN5" s="66" t="s">
        <v>89</v>
      </c>
      <c r="AO5" s="66" t="s">
        <v>90</v>
      </c>
      <c r="AP5" s="66" t="s">
        <v>92</v>
      </c>
      <c r="AQ5" s="66" t="s">
        <v>93</v>
      </c>
      <c r="AR5" s="66" t="s">
        <v>94</v>
      </c>
      <c r="AS5" s="66" t="s">
        <v>95</v>
      </c>
      <c r="AT5" s="66" t="s">
        <v>91</v>
      </c>
      <c r="AU5" s="66" t="s">
        <v>85</v>
      </c>
      <c r="AV5" s="66" t="s">
        <v>86</v>
      </c>
      <c r="AW5" s="66" t="s">
        <v>87</v>
      </c>
      <c r="AX5" s="66" t="s">
        <v>88</v>
      </c>
      <c r="AY5" s="66" t="s">
        <v>89</v>
      </c>
      <c r="AZ5" s="66" t="s">
        <v>90</v>
      </c>
      <c r="BA5" s="66" t="s">
        <v>92</v>
      </c>
      <c r="BB5" s="66" t="s">
        <v>93</v>
      </c>
      <c r="BC5" s="66" t="s">
        <v>94</v>
      </c>
      <c r="BD5" s="66" t="s">
        <v>95</v>
      </c>
      <c r="BE5" s="66" t="s">
        <v>91</v>
      </c>
      <c r="BF5" s="66" t="s">
        <v>85</v>
      </c>
      <c r="BG5" s="66" t="s">
        <v>86</v>
      </c>
      <c r="BH5" s="66" t="s">
        <v>87</v>
      </c>
      <c r="BI5" s="66" t="s">
        <v>88</v>
      </c>
      <c r="BJ5" s="66" t="s">
        <v>89</v>
      </c>
      <c r="BK5" s="66" t="s">
        <v>90</v>
      </c>
      <c r="BL5" s="66" t="s">
        <v>92</v>
      </c>
      <c r="BM5" s="66" t="s">
        <v>93</v>
      </c>
      <c r="BN5" s="66" t="s">
        <v>94</v>
      </c>
      <c r="BO5" s="66" t="s">
        <v>95</v>
      </c>
      <c r="BP5" s="66" t="s">
        <v>91</v>
      </c>
      <c r="BQ5" s="66" t="s">
        <v>85</v>
      </c>
      <c r="BR5" s="66" t="s">
        <v>86</v>
      </c>
      <c r="BS5" s="66" t="s">
        <v>87</v>
      </c>
      <c r="BT5" s="66" t="s">
        <v>88</v>
      </c>
      <c r="BU5" s="66" t="s">
        <v>89</v>
      </c>
      <c r="BV5" s="66" t="s">
        <v>90</v>
      </c>
      <c r="BW5" s="66" t="s">
        <v>92</v>
      </c>
      <c r="BX5" s="66" t="s">
        <v>93</v>
      </c>
      <c r="BY5" s="66" t="s">
        <v>94</v>
      </c>
      <c r="BZ5" s="66" t="s">
        <v>95</v>
      </c>
      <c r="CA5" s="66" t="s">
        <v>91</v>
      </c>
      <c r="CB5" s="66" t="s">
        <v>85</v>
      </c>
      <c r="CC5" s="66" t="s">
        <v>86</v>
      </c>
      <c r="CD5" s="66" t="s">
        <v>87</v>
      </c>
      <c r="CE5" s="66" t="s">
        <v>88</v>
      </c>
      <c r="CF5" s="66" t="s">
        <v>89</v>
      </c>
      <c r="CG5" s="66" t="s">
        <v>90</v>
      </c>
      <c r="CH5" s="66" t="s">
        <v>92</v>
      </c>
      <c r="CI5" s="66" t="s">
        <v>93</v>
      </c>
      <c r="CJ5" s="66" t="s">
        <v>94</v>
      </c>
      <c r="CK5" s="66" t="s">
        <v>95</v>
      </c>
      <c r="CL5" s="66" t="s">
        <v>91</v>
      </c>
      <c r="CM5" s="66" t="s">
        <v>85</v>
      </c>
      <c r="CN5" s="66" t="s">
        <v>86</v>
      </c>
      <c r="CO5" s="66" t="s">
        <v>87</v>
      </c>
      <c r="CP5" s="66" t="s">
        <v>88</v>
      </c>
      <c r="CQ5" s="66" t="s">
        <v>89</v>
      </c>
      <c r="CR5" s="66" t="s">
        <v>90</v>
      </c>
      <c r="CS5" s="66" t="s">
        <v>92</v>
      </c>
      <c r="CT5" s="66" t="s">
        <v>93</v>
      </c>
      <c r="CU5" s="66" t="s">
        <v>94</v>
      </c>
      <c r="CV5" s="66" t="s">
        <v>95</v>
      </c>
      <c r="CW5" s="66" t="s">
        <v>91</v>
      </c>
      <c r="CX5" s="66" t="s">
        <v>85</v>
      </c>
      <c r="CY5" s="66" t="s">
        <v>86</v>
      </c>
      <c r="CZ5" s="66" t="s">
        <v>87</v>
      </c>
      <c r="DA5" s="66" t="s">
        <v>88</v>
      </c>
      <c r="DB5" s="66" t="s">
        <v>89</v>
      </c>
      <c r="DC5" s="66" t="s">
        <v>90</v>
      </c>
      <c r="DD5" s="66" t="s">
        <v>92</v>
      </c>
      <c r="DE5" s="66" t="s">
        <v>93</v>
      </c>
      <c r="DF5" s="66" t="s">
        <v>94</v>
      </c>
      <c r="DG5" s="66" t="s">
        <v>95</v>
      </c>
      <c r="DH5" s="66" t="s">
        <v>91</v>
      </c>
      <c r="DI5" s="66" t="s">
        <v>85</v>
      </c>
      <c r="DJ5" s="66" t="s">
        <v>86</v>
      </c>
      <c r="DK5" s="66" t="s">
        <v>87</v>
      </c>
      <c r="DL5" s="66" t="s">
        <v>88</v>
      </c>
      <c r="DM5" s="66" t="s">
        <v>89</v>
      </c>
      <c r="DN5" s="66" t="s">
        <v>90</v>
      </c>
      <c r="DO5" s="66" t="s">
        <v>92</v>
      </c>
      <c r="DP5" s="66" t="s">
        <v>93</v>
      </c>
      <c r="DQ5" s="66" t="s">
        <v>94</v>
      </c>
      <c r="DR5" s="66" t="s">
        <v>95</v>
      </c>
      <c r="DS5" s="66" t="s">
        <v>91</v>
      </c>
      <c r="DT5" s="66" t="s">
        <v>85</v>
      </c>
      <c r="DU5" s="66" t="s">
        <v>86</v>
      </c>
      <c r="DV5" s="66" t="s">
        <v>87</v>
      </c>
      <c r="DW5" s="66" t="s">
        <v>88</v>
      </c>
      <c r="DX5" s="66" t="s">
        <v>89</v>
      </c>
      <c r="DY5" s="66" t="s">
        <v>90</v>
      </c>
      <c r="DZ5" s="66" t="s">
        <v>92</v>
      </c>
      <c r="EA5" s="66" t="s">
        <v>93</v>
      </c>
      <c r="EB5" s="66" t="s">
        <v>94</v>
      </c>
      <c r="EC5" s="66" t="s">
        <v>95</v>
      </c>
      <c r="ED5" s="66" t="s">
        <v>91</v>
      </c>
      <c r="EE5" s="66" t="s">
        <v>85</v>
      </c>
      <c r="EF5" s="66" t="s">
        <v>86</v>
      </c>
      <c r="EG5" s="66" t="s">
        <v>87</v>
      </c>
      <c r="EH5" s="66" t="s">
        <v>88</v>
      </c>
      <c r="EI5" s="66" t="s">
        <v>89</v>
      </c>
      <c r="EJ5" s="66" t="s">
        <v>90</v>
      </c>
      <c r="EK5" s="66" t="s">
        <v>92</v>
      </c>
      <c r="EL5" s="66" t="s">
        <v>93</v>
      </c>
      <c r="EM5" s="66" t="s">
        <v>94</v>
      </c>
      <c r="EN5" s="66" t="s">
        <v>95</v>
      </c>
      <c r="EO5" s="66" t="s">
        <v>91</v>
      </c>
    </row>
    <row r="6" spans="1:148" s="55" customFormat="1">
      <c r="A6" s="56" t="s">
        <v>96</v>
      </c>
      <c r="B6" s="61">
        <f t="shared" ref="B6:X6" si="1">B7</f>
        <v>2024</v>
      </c>
      <c r="C6" s="61">
        <f t="shared" si="1"/>
        <v>372056</v>
      </c>
      <c r="D6" s="61">
        <f t="shared" si="1"/>
        <v>46</v>
      </c>
      <c r="E6" s="61">
        <f t="shared" si="1"/>
        <v>17</v>
      </c>
      <c r="F6" s="61">
        <f t="shared" si="1"/>
        <v>5</v>
      </c>
      <c r="G6" s="61">
        <f t="shared" si="1"/>
        <v>0</v>
      </c>
      <c r="H6" s="61" t="str">
        <f t="shared" si="1"/>
        <v>香川県　観音寺市</v>
      </c>
      <c r="I6" s="61" t="str">
        <f t="shared" si="1"/>
        <v>法適用</v>
      </c>
      <c r="J6" s="61" t="str">
        <f t="shared" si="1"/>
        <v>下水道事業</v>
      </c>
      <c r="K6" s="61" t="str">
        <f t="shared" si="1"/>
        <v>農業集落排水</v>
      </c>
      <c r="L6" s="61" t="str">
        <f t="shared" si="1"/>
        <v>F1</v>
      </c>
      <c r="M6" s="61" t="str">
        <f t="shared" si="1"/>
        <v>非設置</v>
      </c>
      <c r="N6" s="69" t="str">
        <f t="shared" si="1"/>
        <v>-</v>
      </c>
      <c r="O6" s="69">
        <f t="shared" si="1"/>
        <v>87.16</v>
      </c>
      <c r="P6" s="69">
        <f t="shared" si="1"/>
        <v>0.96</v>
      </c>
      <c r="Q6" s="69">
        <f t="shared" si="1"/>
        <v>100</v>
      </c>
      <c r="R6" s="69">
        <f t="shared" si="1"/>
        <v>3140</v>
      </c>
      <c r="S6" s="69">
        <f t="shared" si="1"/>
        <v>56361</v>
      </c>
      <c r="T6" s="69">
        <f t="shared" si="1"/>
        <v>117.83</v>
      </c>
      <c r="U6" s="69">
        <f t="shared" si="1"/>
        <v>478.32</v>
      </c>
      <c r="V6" s="69">
        <f t="shared" si="1"/>
        <v>536</v>
      </c>
      <c r="W6" s="69">
        <f t="shared" si="1"/>
        <v>0.28000000000000003</v>
      </c>
      <c r="X6" s="69">
        <f t="shared" si="1"/>
        <v>1914.29</v>
      </c>
      <c r="Y6" s="77">
        <f t="shared" ref="Y6:AH6" si="2">IF(Y7="",NA(),Y7)</f>
        <v>99.59</v>
      </c>
      <c r="Z6" s="77">
        <f t="shared" si="2"/>
        <v>102.54</v>
      </c>
      <c r="AA6" s="77">
        <f t="shared" si="2"/>
        <v>109.83</v>
      </c>
      <c r="AB6" s="77">
        <f t="shared" si="2"/>
        <v>95.31</v>
      </c>
      <c r="AC6" s="77">
        <f t="shared" si="2"/>
        <v>93.75</v>
      </c>
      <c r="AD6" s="77">
        <f t="shared" si="2"/>
        <v>106.37</v>
      </c>
      <c r="AE6" s="77">
        <f t="shared" si="2"/>
        <v>106.07</v>
      </c>
      <c r="AF6" s="77">
        <f t="shared" si="2"/>
        <v>105.5</v>
      </c>
      <c r="AG6" s="77">
        <f t="shared" si="2"/>
        <v>103.07</v>
      </c>
      <c r="AH6" s="77">
        <f t="shared" si="2"/>
        <v>103.04</v>
      </c>
      <c r="AI6" s="69" t="str">
        <f>IF(AI7="","",IF(AI7="-","【-】","【"&amp;SUBSTITUTE(TEXT(AI7,"#,##0.00"),"-","△")&amp;"】"))</f>
        <v>【104.30】</v>
      </c>
      <c r="AJ6" s="77">
        <f t="shared" ref="AJ6:AS6" si="3">IF(AJ7="",NA(),AJ7)</f>
        <v>4.67</v>
      </c>
      <c r="AK6" s="69">
        <f t="shared" si="3"/>
        <v>0</v>
      </c>
      <c r="AL6" s="69">
        <f t="shared" si="3"/>
        <v>0</v>
      </c>
      <c r="AM6" s="69">
        <f t="shared" si="3"/>
        <v>0</v>
      </c>
      <c r="AN6" s="69">
        <f t="shared" si="3"/>
        <v>0</v>
      </c>
      <c r="AO6" s="77">
        <f t="shared" si="3"/>
        <v>139.02000000000001</v>
      </c>
      <c r="AP6" s="77">
        <f t="shared" si="3"/>
        <v>132.04</v>
      </c>
      <c r="AQ6" s="77">
        <f t="shared" si="3"/>
        <v>145.43</v>
      </c>
      <c r="AR6" s="77">
        <f t="shared" si="3"/>
        <v>120.64</v>
      </c>
      <c r="AS6" s="77">
        <f t="shared" si="3"/>
        <v>100.31</v>
      </c>
      <c r="AT6" s="69" t="str">
        <f>IF(AT7="","",IF(AT7="-","【-】","【"&amp;SUBSTITUTE(TEXT(AT7,"#,##0.00"),"-","△")&amp;"】"))</f>
        <v>【102.74】</v>
      </c>
      <c r="AU6" s="77">
        <f t="shared" ref="AU6:BD6" si="4">IF(AU7="",NA(),AU7)</f>
        <v>122.52</v>
      </c>
      <c r="AV6" s="77">
        <f t="shared" si="4"/>
        <v>188.56</v>
      </c>
      <c r="AW6" s="77">
        <f t="shared" si="4"/>
        <v>208.08</v>
      </c>
      <c r="AX6" s="77">
        <f t="shared" si="4"/>
        <v>174.26</v>
      </c>
      <c r="AY6" s="77">
        <f t="shared" si="4"/>
        <v>137.75</v>
      </c>
      <c r="AZ6" s="77">
        <f t="shared" si="4"/>
        <v>29.13</v>
      </c>
      <c r="BA6" s="77">
        <f t="shared" si="4"/>
        <v>35.69</v>
      </c>
      <c r="BB6" s="77">
        <f t="shared" si="4"/>
        <v>38.4</v>
      </c>
      <c r="BC6" s="77">
        <f t="shared" si="4"/>
        <v>39.82</v>
      </c>
      <c r="BD6" s="77">
        <f t="shared" si="4"/>
        <v>41.03</v>
      </c>
      <c r="BE6" s="69" t="str">
        <f>IF(BE7="","",IF(BE7="-","【-】","【"&amp;SUBSTITUTE(TEXT(BE7,"#,##0.00"),"-","△")&amp;"】"))</f>
        <v>【47.19】</v>
      </c>
      <c r="BF6" s="69">
        <f t="shared" ref="BF6:BO6" si="5">IF(BF7="",NA(),BF7)</f>
        <v>0</v>
      </c>
      <c r="BG6" s="69">
        <f t="shared" si="5"/>
        <v>0</v>
      </c>
      <c r="BH6" s="69">
        <f t="shared" si="5"/>
        <v>0</v>
      </c>
      <c r="BI6" s="69">
        <f t="shared" si="5"/>
        <v>0</v>
      </c>
      <c r="BJ6" s="69">
        <f t="shared" si="5"/>
        <v>0</v>
      </c>
      <c r="BK6" s="77">
        <f t="shared" si="5"/>
        <v>867.83</v>
      </c>
      <c r="BL6" s="77">
        <f t="shared" si="5"/>
        <v>791.76</v>
      </c>
      <c r="BM6" s="77">
        <f t="shared" si="5"/>
        <v>900.82</v>
      </c>
      <c r="BN6" s="77">
        <f t="shared" si="5"/>
        <v>743.31</v>
      </c>
      <c r="BO6" s="77">
        <f t="shared" si="5"/>
        <v>796.8</v>
      </c>
      <c r="BP6" s="69" t="str">
        <f>IF(BP7="","",IF(BP7="-","【-】","【"&amp;SUBSTITUTE(TEXT(BP7,"#,##0.00"),"-","△")&amp;"】"))</f>
        <v>【798.10】</v>
      </c>
      <c r="BQ6" s="77">
        <f t="shared" ref="BQ6:BZ6" si="6">IF(BQ7="",NA(),BQ7)</f>
        <v>45.78</v>
      </c>
      <c r="BR6" s="77">
        <f t="shared" si="6"/>
        <v>39.590000000000003</v>
      </c>
      <c r="BS6" s="77">
        <f t="shared" si="6"/>
        <v>38.270000000000003</v>
      </c>
      <c r="BT6" s="77">
        <f t="shared" si="6"/>
        <v>27.15</v>
      </c>
      <c r="BU6" s="77">
        <f t="shared" si="6"/>
        <v>30.04</v>
      </c>
      <c r="BV6" s="77">
        <f t="shared" si="6"/>
        <v>57.08</v>
      </c>
      <c r="BW6" s="77">
        <f t="shared" si="6"/>
        <v>56.26</v>
      </c>
      <c r="BX6" s="77">
        <f t="shared" si="6"/>
        <v>52.94</v>
      </c>
      <c r="BY6" s="77">
        <f t="shared" si="6"/>
        <v>61.15</v>
      </c>
      <c r="BZ6" s="77">
        <f t="shared" si="6"/>
        <v>58.41</v>
      </c>
      <c r="CA6" s="69" t="str">
        <f>IF(CA7="","",IF(CA7="-","【-】","【"&amp;SUBSTITUTE(TEXT(CA7,"#,##0.00"),"-","△")&amp;"】"))</f>
        <v>【54.51】</v>
      </c>
      <c r="CB6" s="77">
        <f t="shared" ref="CB6:CK6" si="7">IF(CB7="",NA(),CB7)</f>
        <v>291.52</v>
      </c>
      <c r="CC6" s="77">
        <f t="shared" si="7"/>
        <v>318.18</v>
      </c>
      <c r="CD6" s="77">
        <f t="shared" si="7"/>
        <v>368.85</v>
      </c>
      <c r="CE6" s="77">
        <f t="shared" si="7"/>
        <v>499.33</v>
      </c>
      <c r="CF6" s="77">
        <f t="shared" si="7"/>
        <v>434.51</v>
      </c>
      <c r="CG6" s="77">
        <f t="shared" si="7"/>
        <v>274.99</v>
      </c>
      <c r="CH6" s="77">
        <f t="shared" si="7"/>
        <v>282.08999999999997</v>
      </c>
      <c r="CI6" s="77">
        <f t="shared" si="7"/>
        <v>303.27999999999997</v>
      </c>
      <c r="CJ6" s="77">
        <f t="shared" si="7"/>
        <v>250.43</v>
      </c>
      <c r="CK6" s="77">
        <f t="shared" si="7"/>
        <v>267.33999999999997</v>
      </c>
      <c r="CL6" s="69" t="str">
        <f>IF(CL7="","",IF(CL7="-","【-】","【"&amp;SUBSTITUTE(TEXT(CL7,"#,##0.00"),"-","△")&amp;"】"))</f>
        <v>【286.33】</v>
      </c>
      <c r="CM6" s="77">
        <f t="shared" ref="CM6:CV6" si="8">IF(CM7="",NA(),CM7)</f>
        <v>51</v>
      </c>
      <c r="CN6" s="77">
        <f t="shared" si="8"/>
        <v>49.8</v>
      </c>
      <c r="CO6" s="77">
        <f t="shared" si="8"/>
        <v>45.02</v>
      </c>
      <c r="CP6" s="77">
        <f t="shared" si="8"/>
        <v>47.01</v>
      </c>
      <c r="CQ6" s="77">
        <f t="shared" si="8"/>
        <v>48.21</v>
      </c>
      <c r="CR6" s="77">
        <f t="shared" si="8"/>
        <v>54.83</v>
      </c>
      <c r="CS6" s="77">
        <f t="shared" si="8"/>
        <v>66.53</v>
      </c>
      <c r="CT6" s="77">
        <f t="shared" si="8"/>
        <v>52.35</v>
      </c>
      <c r="CU6" s="77">
        <f t="shared" si="8"/>
        <v>52.63</v>
      </c>
      <c r="CV6" s="77">
        <f t="shared" si="8"/>
        <v>52.34</v>
      </c>
      <c r="CW6" s="69" t="str">
        <f>IF(CW7="","",IF(CW7="-","【-】","【"&amp;SUBSTITUTE(TEXT(CW7,"#,##0.00"),"-","△")&amp;"】"))</f>
        <v>【49.92】</v>
      </c>
      <c r="CX6" s="77">
        <f t="shared" ref="CX6:DG6" si="9">IF(CX7="",NA(),CX7)</f>
        <v>80.41</v>
      </c>
      <c r="CY6" s="77">
        <f t="shared" si="9"/>
        <v>81.069999999999993</v>
      </c>
      <c r="CZ6" s="77">
        <f t="shared" si="9"/>
        <v>87.5</v>
      </c>
      <c r="DA6" s="77">
        <f t="shared" si="9"/>
        <v>88.03</v>
      </c>
      <c r="DB6" s="77">
        <f t="shared" si="9"/>
        <v>88.43</v>
      </c>
      <c r="DC6" s="77">
        <f t="shared" si="9"/>
        <v>84.7</v>
      </c>
      <c r="DD6" s="77">
        <f t="shared" si="9"/>
        <v>84.67</v>
      </c>
      <c r="DE6" s="77">
        <f t="shared" si="9"/>
        <v>84.39</v>
      </c>
      <c r="DF6" s="77">
        <f t="shared" si="9"/>
        <v>90.32</v>
      </c>
      <c r="DG6" s="77">
        <f t="shared" si="9"/>
        <v>90.05</v>
      </c>
      <c r="DH6" s="69" t="str">
        <f>IF(DH7="","",IF(DH7="-","【-】","【"&amp;SUBSTITUTE(TEXT(DH7,"#,##0.00"),"-","△")&amp;"】"))</f>
        <v>【87.80】</v>
      </c>
      <c r="DI6" s="77">
        <f t="shared" ref="DI6:DR6" si="10">IF(DI7="",NA(),DI7)</f>
        <v>8.01</v>
      </c>
      <c r="DJ6" s="77">
        <f t="shared" si="10"/>
        <v>12.65</v>
      </c>
      <c r="DK6" s="77">
        <f t="shared" si="10"/>
        <v>16.93</v>
      </c>
      <c r="DL6" s="77">
        <f t="shared" si="10"/>
        <v>20.96</v>
      </c>
      <c r="DM6" s="77">
        <f t="shared" si="10"/>
        <v>24.33</v>
      </c>
      <c r="DN6" s="77">
        <f t="shared" si="10"/>
        <v>20.34</v>
      </c>
      <c r="DO6" s="77">
        <f t="shared" si="10"/>
        <v>21.85</v>
      </c>
      <c r="DP6" s="77">
        <f t="shared" si="10"/>
        <v>25.19</v>
      </c>
      <c r="DQ6" s="77">
        <f t="shared" si="10"/>
        <v>30.5</v>
      </c>
      <c r="DR6" s="77">
        <f t="shared" si="10"/>
        <v>30.49</v>
      </c>
      <c r="DS6" s="69" t="str">
        <f>IF(DS7="","",IF(DS7="-","【-】","【"&amp;SUBSTITUTE(TEXT(DS7,"#,##0.00"),"-","△")&amp;"】"))</f>
        <v>【28.46】</v>
      </c>
      <c r="DT6" s="69">
        <f t="shared" ref="DT6:EC6" si="11">IF(DT7="",NA(),DT7)</f>
        <v>0</v>
      </c>
      <c r="DU6" s="69">
        <f t="shared" si="11"/>
        <v>0</v>
      </c>
      <c r="DV6" s="69">
        <f t="shared" si="11"/>
        <v>0</v>
      </c>
      <c r="DW6" s="69">
        <f t="shared" si="11"/>
        <v>0</v>
      </c>
      <c r="DX6" s="69">
        <f t="shared" si="11"/>
        <v>0</v>
      </c>
      <c r="DY6" s="69">
        <f t="shared" si="11"/>
        <v>0</v>
      </c>
      <c r="DZ6" s="69">
        <f t="shared" si="11"/>
        <v>0</v>
      </c>
      <c r="EA6" s="69">
        <f t="shared" si="11"/>
        <v>0</v>
      </c>
      <c r="EB6" s="69">
        <f t="shared" si="11"/>
        <v>0</v>
      </c>
      <c r="EC6" s="77">
        <f t="shared" si="11"/>
        <v>5.e-002</v>
      </c>
      <c r="ED6" s="69" t="str">
        <f>IF(ED7="","",IF(ED7="-","【-】","【"&amp;SUBSTITUTE(TEXT(ED7,"#,##0.00"),"-","△")&amp;"】"))</f>
        <v>【0.03】</v>
      </c>
      <c r="EE6" s="69">
        <f t="shared" ref="EE6:EN6" si="12">IF(EE7="",NA(),EE7)</f>
        <v>0</v>
      </c>
      <c r="EF6" s="69">
        <f t="shared" si="12"/>
        <v>0</v>
      </c>
      <c r="EG6" s="69">
        <f t="shared" si="12"/>
        <v>0</v>
      </c>
      <c r="EH6" s="69">
        <f t="shared" si="12"/>
        <v>0</v>
      </c>
      <c r="EI6" s="69">
        <f t="shared" si="12"/>
        <v>0</v>
      </c>
      <c r="EJ6" s="77">
        <f t="shared" si="12"/>
        <v>0.25</v>
      </c>
      <c r="EK6" s="77">
        <f t="shared" si="12"/>
        <v>5.e-002</v>
      </c>
      <c r="EL6" s="77">
        <f t="shared" si="12"/>
        <v>3.e-002</v>
      </c>
      <c r="EM6" s="77">
        <f t="shared" si="12"/>
        <v>2.e-002</v>
      </c>
      <c r="EN6" s="77">
        <f t="shared" si="12"/>
        <v>2.e-002</v>
      </c>
      <c r="EO6" s="69" t="str">
        <f>IF(EO7="","",IF(EO7="-","【-】","【"&amp;SUBSTITUTE(TEXT(EO7,"#,##0.00"),"-","△")&amp;"】"))</f>
        <v>【0.02】</v>
      </c>
    </row>
    <row r="7" spans="1:148" s="55" customFormat="1">
      <c r="A7" s="56"/>
      <c r="B7" s="62">
        <v>2024</v>
      </c>
      <c r="C7" s="62">
        <v>372056</v>
      </c>
      <c r="D7" s="62">
        <v>46</v>
      </c>
      <c r="E7" s="62">
        <v>17</v>
      </c>
      <c r="F7" s="62">
        <v>5</v>
      </c>
      <c r="G7" s="62">
        <v>0</v>
      </c>
      <c r="H7" s="62" t="s">
        <v>97</v>
      </c>
      <c r="I7" s="62" t="s">
        <v>98</v>
      </c>
      <c r="J7" s="62" t="s">
        <v>99</v>
      </c>
      <c r="K7" s="62" t="s">
        <v>100</v>
      </c>
      <c r="L7" s="62" t="s">
        <v>101</v>
      </c>
      <c r="M7" s="62" t="s">
        <v>102</v>
      </c>
      <c r="N7" s="70" t="s">
        <v>103</v>
      </c>
      <c r="O7" s="70">
        <v>87.16</v>
      </c>
      <c r="P7" s="70">
        <v>0.96</v>
      </c>
      <c r="Q7" s="70">
        <v>100</v>
      </c>
      <c r="R7" s="70">
        <v>3140</v>
      </c>
      <c r="S7" s="70">
        <v>56361</v>
      </c>
      <c r="T7" s="70">
        <v>117.83</v>
      </c>
      <c r="U7" s="70">
        <v>478.32</v>
      </c>
      <c r="V7" s="70">
        <v>536</v>
      </c>
      <c r="W7" s="70">
        <v>0.28000000000000003</v>
      </c>
      <c r="X7" s="70">
        <v>1914.29</v>
      </c>
      <c r="Y7" s="70">
        <v>99.59</v>
      </c>
      <c r="Z7" s="70">
        <v>102.54</v>
      </c>
      <c r="AA7" s="70">
        <v>109.83</v>
      </c>
      <c r="AB7" s="70">
        <v>95.31</v>
      </c>
      <c r="AC7" s="70">
        <v>93.75</v>
      </c>
      <c r="AD7" s="70">
        <v>106.37</v>
      </c>
      <c r="AE7" s="70">
        <v>106.07</v>
      </c>
      <c r="AF7" s="70">
        <v>105.5</v>
      </c>
      <c r="AG7" s="70">
        <v>103.07</v>
      </c>
      <c r="AH7" s="70">
        <v>103.04</v>
      </c>
      <c r="AI7" s="70">
        <v>104.3</v>
      </c>
      <c r="AJ7" s="70">
        <v>4.67</v>
      </c>
      <c r="AK7" s="70">
        <v>0</v>
      </c>
      <c r="AL7" s="70">
        <v>0</v>
      </c>
      <c r="AM7" s="70">
        <v>0</v>
      </c>
      <c r="AN7" s="70">
        <v>0</v>
      </c>
      <c r="AO7" s="70">
        <v>139.02000000000001</v>
      </c>
      <c r="AP7" s="70">
        <v>132.04</v>
      </c>
      <c r="AQ7" s="70">
        <v>145.43</v>
      </c>
      <c r="AR7" s="70">
        <v>120.64</v>
      </c>
      <c r="AS7" s="70">
        <v>100.31</v>
      </c>
      <c r="AT7" s="70">
        <v>102.74</v>
      </c>
      <c r="AU7" s="70">
        <v>122.52</v>
      </c>
      <c r="AV7" s="70">
        <v>188.56</v>
      </c>
      <c r="AW7" s="70">
        <v>208.08</v>
      </c>
      <c r="AX7" s="70">
        <v>174.26</v>
      </c>
      <c r="AY7" s="70">
        <v>137.75</v>
      </c>
      <c r="AZ7" s="70">
        <v>29.13</v>
      </c>
      <c r="BA7" s="70">
        <v>35.69</v>
      </c>
      <c r="BB7" s="70">
        <v>38.4</v>
      </c>
      <c r="BC7" s="70">
        <v>39.82</v>
      </c>
      <c r="BD7" s="70">
        <v>41.03</v>
      </c>
      <c r="BE7" s="70">
        <v>47.19</v>
      </c>
      <c r="BF7" s="70">
        <v>0</v>
      </c>
      <c r="BG7" s="70">
        <v>0</v>
      </c>
      <c r="BH7" s="70">
        <v>0</v>
      </c>
      <c r="BI7" s="70">
        <v>0</v>
      </c>
      <c r="BJ7" s="70">
        <v>0</v>
      </c>
      <c r="BK7" s="70">
        <v>867.83</v>
      </c>
      <c r="BL7" s="70">
        <v>791.76</v>
      </c>
      <c r="BM7" s="70">
        <v>900.82</v>
      </c>
      <c r="BN7" s="70">
        <v>743.31</v>
      </c>
      <c r="BO7" s="70">
        <v>796.8</v>
      </c>
      <c r="BP7" s="70">
        <v>798.1</v>
      </c>
      <c r="BQ7" s="70">
        <v>45.78</v>
      </c>
      <c r="BR7" s="70">
        <v>39.590000000000003</v>
      </c>
      <c r="BS7" s="70">
        <v>38.270000000000003</v>
      </c>
      <c r="BT7" s="70">
        <v>27.15</v>
      </c>
      <c r="BU7" s="70">
        <v>30.04</v>
      </c>
      <c r="BV7" s="70">
        <v>57.08</v>
      </c>
      <c r="BW7" s="70">
        <v>56.26</v>
      </c>
      <c r="BX7" s="70">
        <v>52.94</v>
      </c>
      <c r="BY7" s="70">
        <v>61.15</v>
      </c>
      <c r="BZ7" s="70">
        <v>58.41</v>
      </c>
      <c r="CA7" s="70">
        <v>54.51</v>
      </c>
      <c r="CB7" s="70">
        <v>291.52</v>
      </c>
      <c r="CC7" s="70">
        <v>318.18</v>
      </c>
      <c r="CD7" s="70">
        <v>368.85</v>
      </c>
      <c r="CE7" s="70">
        <v>499.33</v>
      </c>
      <c r="CF7" s="70">
        <v>434.51</v>
      </c>
      <c r="CG7" s="70">
        <v>274.99</v>
      </c>
      <c r="CH7" s="70">
        <v>282.08999999999997</v>
      </c>
      <c r="CI7" s="70">
        <v>303.27999999999997</v>
      </c>
      <c r="CJ7" s="70">
        <v>250.43</v>
      </c>
      <c r="CK7" s="70">
        <v>267.33999999999997</v>
      </c>
      <c r="CL7" s="70">
        <v>286.33</v>
      </c>
      <c r="CM7" s="70">
        <v>51</v>
      </c>
      <c r="CN7" s="70">
        <v>49.8</v>
      </c>
      <c r="CO7" s="70">
        <v>45.02</v>
      </c>
      <c r="CP7" s="70">
        <v>47.01</v>
      </c>
      <c r="CQ7" s="70">
        <v>48.21</v>
      </c>
      <c r="CR7" s="70">
        <v>54.83</v>
      </c>
      <c r="CS7" s="70">
        <v>66.53</v>
      </c>
      <c r="CT7" s="70">
        <v>52.35</v>
      </c>
      <c r="CU7" s="70">
        <v>52.63</v>
      </c>
      <c r="CV7" s="70">
        <v>52.34</v>
      </c>
      <c r="CW7" s="70">
        <v>49.92</v>
      </c>
      <c r="CX7" s="70">
        <v>80.41</v>
      </c>
      <c r="CY7" s="70">
        <v>81.069999999999993</v>
      </c>
      <c r="CZ7" s="70">
        <v>87.5</v>
      </c>
      <c r="DA7" s="70">
        <v>88.03</v>
      </c>
      <c r="DB7" s="70">
        <v>88.43</v>
      </c>
      <c r="DC7" s="70">
        <v>84.7</v>
      </c>
      <c r="DD7" s="70">
        <v>84.67</v>
      </c>
      <c r="DE7" s="70">
        <v>84.39</v>
      </c>
      <c r="DF7" s="70">
        <v>90.32</v>
      </c>
      <c r="DG7" s="70">
        <v>90.05</v>
      </c>
      <c r="DH7" s="70">
        <v>87.8</v>
      </c>
      <c r="DI7" s="70">
        <v>8.01</v>
      </c>
      <c r="DJ7" s="70">
        <v>12.65</v>
      </c>
      <c r="DK7" s="70">
        <v>16.93</v>
      </c>
      <c r="DL7" s="70">
        <v>20.96</v>
      </c>
      <c r="DM7" s="70">
        <v>24.33</v>
      </c>
      <c r="DN7" s="70">
        <v>20.34</v>
      </c>
      <c r="DO7" s="70">
        <v>21.85</v>
      </c>
      <c r="DP7" s="70">
        <v>25.19</v>
      </c>
      <c r="DQ7" s="70">
        <v>30.5</v>
      </c>
      <c r="DR7" s="70">
        <v>30.49</v>
      </c>
      <c r="DS7" s="70">
        <v>28.46</v>
      </c>
      <c r="DT7" s="70">
        <v>0</v>
      </c>
      <c r="DU7" s="70">
        <v>0</v>
      </c>
      <c r="DV7" s="70">
        <v>0</v>
      </c>
      <c r="DW7" s="70">
        <v>0</v>
      </c>
      <c r="DX7" s="70">
        <v>0</v>
      </c>
      <c r="DY7" s="70">
        <v>0</v>
      </c>
      <c r="DZ7" s="70">
        <v>0</v>
      </c>
      <c r="EA7" s="70">
        <v>0</v>
      </c>
      <c r="EB7" s="70">
        <v>0</v>
      </c>
      <c r="EC7" s="70">
        <v>5.e-002</v>
      </c>
      <c r="ED7" s="70">
        <v>3.e-002</v>
      </c>
      <c r="EE7" s="70">
        <v>0</v>
      </c>
      <c r="EF7" s="70">
        <v>0</v>
      </c>
      <c r="EG7" s="70">
        <v>0</v>
      </c>
      <c r="EH7" s="70">
        <v>0</v>
      </c>
      <c r="EI7" s="70">
        <v>0</v>
      </c>
      <c r="EJ7" s="70">
        <v>0.25</v>
      </c>
      <c r="EK7" s="70">
        <v>5.e-002</v>
      </c>
      <c r="EL7" s="70">
        <v>3.e-002</v>
      </c>
      <c r="EM7" s="70">
        <v>2.e-002</v>
      </c>
      <c r="EN7" s="70">
        <v>2.e-002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33</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109</v>
      </c>
    </row>
    <row r="12" spans="1:148">
      <c r="B12">
        <v>1</v>
      </c>
      <c r="C12">
        <v>1</v>
      </c>
      <c r="D12">
        <v>2</v>
      </c>
      <c r="E12">
        <v>3</v>
      </c>
      <c r="F12">
        <v>4</v>
      </c>
      <c r="G12" t="s">
        <v>110</v>
      </c>
    </row>
    <row r="13" spans="1:148">
      <c r="B13" t="s">
        <v>111</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2025-12-23T06:23:09Z</dcterms:created>
  <dcterms:modified xsi:type="dcterms:W3CDTF">2026-03-13T06:08:46Z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2026-03-13T06:08:46Z</vt:filetime>
  </property>
</Properties>
</file>